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310" activeTab="8"/>
  </bookViews>
  <sheets>
    <sheet name="Resumen cómputo" sheetId="24" r:id="rId1"/>
    <sheet name="Detalle cómputo" sheetId="47" r:id="rId2"/>
    <sheet name="A1" sheetId="43" r:id="rId3"/>
    <sheet name="A2" sheetId="34" r:id="rId4"/>
    <sheet name="A3" sheetId="35" r:id="rId5"/>
    <sheet name="A4" sheetId="32" r:id="rId6"/>
    <sheet name="A5" sheetId="37" r:id="rId7"/>
    <sheet name="A6" sheetId="45" r:id="rId8"/>
    <sheet name="Volumenes H°" sheetId="3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 localSheetId="4">#REF!</definedName>
    <definedName name="\0" localSheetId="6">#REF!</definedName>
    <definedName name="\0" localSheetId="7">#REF!</definedName>
    <definedName name="\0" localSheetId="8">#REF!</definedName>
    <definedName name="\0">#REF!</definedName>
    <definedName name="\m" localSheetId="2">#REF!</definedName>
    <definedName name="\m" localSheetId="3">#REF!</definedName>
    <definedName name="\m" localSheetId="4">#REF!</definedName>
    <definedName name="\m" localSheetId="6">#REF!</definedName>
    <definedName name="\m" localSheetId="7">#REF!</definedName>
    <definedName name="\m" localSheetId="8">#REF!</definedName>
    <definedName name="\m">#REF!</definedName>
    <definedName name="_0" localSheetId="2">#REF!</definedName>
    <definedName name="_0" localSheetId="3">#REF!</definedName>
    <definedName name="_0" localSheetId="4">#REF!</definedName>
    <definedName name="_0" localSheetId="6">#REF!</definedName>
    <definedName name="_0" localSheetId="7">#REF!</definedName>
    <definedName name="_0" localSheetId="8">#REF!</definedName>
    <definedName name="_0">#REF!</definedName>
    <definedName name="_0_41" localSheetId="2">#REF!</definedName>
    <definedName name="_0_41" localSheetId="3">#REF!</definedName>
    <definedName name="_0_41" localSheetId="4">#REF!</definedName>
    <definedName name="_0_41" localSheetId="6">#REF!</definedName>
    <definedName name="_0_41" localSheetId="7">#REF!</definedName>
    <definedName name="_0_41" localSheetId="8">#REF!</definedName>
    <definedName name="_0_41">#REF!</definedName>
    <definedName name="_0_46" localSheetId="2">#REF!</definedName>
    <definedName name="_0_46" localSheetId="3">#REF!</definedName>
    <definedName name="_0_46" localSheetId="4">#REF!</definedName>
    <definedName name="_0_46" localSheetId="6">#REF!</definedName>
    <definedName name="_0_46" localSheetId="7">#REF!</definedName>
    <definedName name="_0_46" localSheetId="8">#REF!</definedName>
    <definedName name="_0_46">#REF!</definedName>
    <definedName name="_0_52" localSheetId="2">#REF!</definedName>
    <definedName name="_0_52" localSheetId="3">#REF!</definedName>
    <definedName name="_0_52" localSheetId="4">#REF!</definedName>
    <definedName name="_0_52" localSheetId="6">#REF!</definedName>
    <definedName name="_0_52" localSheetId="7">#REF!</definedName>
    <definedName name="_0_52" localSheetId="8">#REF!</definedName>
    <definedName name="_0_52">#REF!</definedName>
    <definedName name="_0_53" localSheetId="2">#REF!</definedName>
    <definedName name="_0_53" localSheetId="3">#REF!</definedName>
    <definedName name="_0_53" localSheetId="4">#REF!</definedName>
    <definedName name="_0_53" localSheetId="6">#REF!</definedName>
    <definedName name="_0_53" localSheetId="7">#REF!</definedName>
    <definedName name="_0_53" localSheetId="8">#REF!</definedName>
    <definedName name="_0_53">#REF!</definedName>
    <definedName name="_0_55" localSheetId="2">#REF!</definedName>
    <definedName name="_0_55" localSheetId="3">#REF!</definedName>
    <definedName name="_0_55" localSheetId="4">#REF!</definedName>
    <definedName name="_0_55" localSheetId="6">#REF!</definedName>
    <definedName name="_0_55" localSheetId="7">#REF!</definedName>
    <definedName name="_0_55" localSheetId="8">#REF!</definedName>
    <definedName name="_0_55">#REF!</definedName>
    <definedName name="_0_56" localSheetId="2">#REF!</definedName>
    <definedName name="_0_56" localSheetId="3">#REF!</definedName>
    <definedName name="_0_56" localSheetId="4">#REF!</definedName>
    <definedName name="_0_56" localSheetId="6">#REF!</definedName>
    <definedName name="_0_56" localSheetId="7">#REF!</definedName>
    <definedName name="_0_56" localSheetId="8">#REF!</definedName>
    <definedName name="_0_56">#REF!</definedName>
    <definedName name="_0_57" localSheetId="2">#REF!</definedName>
    <definedName name="_0_57" localSheetId="3">#REF!</definedName>
    <definedName name="_0_57" localSheetId="4">#REF!</definedName>
    <definedName name="_0_57" localSheetId="6">#REF!</definedName>
    <definedName name="_0_57" localSheetId="7">#REF!</definedName>
    <definedName name="_0_57" localSheetId="8">#REF!</definedName>
    <definedName name="_0_57">#REF!</definedName>
    <definedName name="_0_87" localSheetId="2">#REF!</definedName>
    <definedName name="_0_87" localSheetId="3">#REF!</definedName>
    <definedName name="_0_87" localSheetId="4">#REF!</definedName>
    <definedName name="_0_87" localSheetId="6">#REF!</definedName>
    <definedName name="_0_87" localSheetId="7">#REF!</definedName>
    <definedName name="_0_87" localSheetId="8">#REF!</definedName>
    <definedName name="_0_87">#REF!</definedName>
    <definedName name="_1__0_1" localSheetId="2">#REF!</definedName>
    <definedName name="_1__0_1" localSheetId="3">#REF!</definedName>
    <definedName name="_1__0_1" localSheetId="4">#REF!</definedName>
    <definedName name="_1__0_1" localSheetId="6">#REF!</definedName>
    <definedName name="_1__0_1" localSheetId="7">#REF!</definedName>
    <definedName name="_1__0_1" localSheetId="8">#REF!</definedName>
    <definedName name="_1__0_1">#REF!</definedName>
    <definedName name="_1_0_1" localSheetId="2">#REF!</definedName>
    <definedName name="_1_0_1" localSheetId="3">#REF!</definedName>
    <definedName name="_1_0_1" localSheetId="4">#REF!</definedName>
    <definedName name="_1_0_1" localSheetId="6">#REF!</definedName>
    <definedName name="_1_0_1" localSheetId="7">#REF!</definedName>
    <definedName name="_1_0_1" localSheetId="8">#REF!</definedName>
    <definedName name="_1_0_1">#REF!</definedName>
    <definedName name="_1_1" localSheetId="2">[1]Indice!#REF!</definedName>
    <definedName name="_1_1" localSheetId="3">[1]Indice!#REF!</definedName>
    <definedName name="_1_1" localSheetId="4">[1]Indice!#REF!</definedName>
    <definedName name="_1_1" localSheetId="6">[1]Indice!#REF!</definedName>
    <definedName name="_1_1" localSheetId="7">[1]Indice!#REF!</definedName>
    <definedName name="_1_1" localSheetId="8">[1]Indice!#REF!</definedName>
    <definedName name="_1_1">[1]Indice!#REF!</definedName>
    <definedName name="_1_1." localSheetId="2">[1]Indice!#REF!</definedName>
    <definedName name="_1_1." localSheetId="3">[1]Indice!#REF!</definedName>
    <definedName name="_1_1." localSheetId="4">[1]Indice!#REF!</definedName>
    <definedName name="_1_1." localSheetId="6">[1]Indice!#REF!</definedName>
    <definedName name="_1_1." localSheetId="7">[1]Indice!#REF!</definedName>
    <definedName name="_1_1." localSheetId="8">[1]Indice!#REF!</definedName>
    <definedName name="_1_1.">[1]Indice!#REF!</definedName>
    <definedName name="_1_12" localSheetId="2">'[1]Mano de Obra'!#REF!</definedName>
    <definedName name="_1_12" localSheetId="3">'[1]Mano de Obra'!#REF!</definedName>
    <definedName name="_1_12" localSheetId="4">'[1]Mano de Obra'!#REF!</definedName>
    <definedName name="_1_12" localSheetId="6">'[1]Mano de Obra'!#REF!</definedName>
    <definedName name="_1_12" localSheetId="7">'[1]Mano de Obra'!#REF!</definedName>
    <definedName name="_1_12" localSheetId="8">'[1]Mano de Obra'!#REF!</definedName>
    <definedName name="_1_12">'[1]Mano de Obra'!#REF!</definedName>
    <definedName name="_1_13" localSheetId="2">[1]Equipos!#REF!</definedName>
    <definedName name="_1_13" localSheetId="3">[1]Equipos!#REF!</definedName>
    <definedName name="_1_13" localSheetId="4">[1]Equipos!#REF!</definedName>
    <definedName name="_1_13" localSheetId="6">[1]Equipos!#REF!</definedName>
    <definedName name="_1_13" localSheetId="7">[1]Equipos!#REF!</definedName>
    <definedName name="_1_13" localSheetId="8">[1]Equipos!#REF!</definedName>
    <definedName name="_1_13">[1]Equipos!#REF!</definedName>
    <definedName name="_1_14" localSheetId="2">'[1]Listado Items'!#REF!</definedName>
    <definedName name="_1_14" localSheetId="3">'[1]Listado Items'!#REF!</definedName>
    <definedName name="_1_14" localSheetId="4">'[1]Listado Items'!#REF!</definedName>
    <definedName name="_1_14" localSheetId="6">'[1]Listado Items'!#REF!</definedName>
    <definedName name="_1_14" localSheetId="7">'[1]Listado Items'!#REF!</definedName>
    <definedName name="_1_14" localSheetId="8">'[1]Listado Items'!#REF!</definedName>
    <definedName name="_1_14">'[1]Listado Items'!#REF!</definedName>
    <definedName name="_1_14_22" localSheetId="2">#REF!</definedName>
    <definedName name="_1_14_22" localSheetId="3">#REF!</definedName>
    <definedName name="_1_14_22" localSheetId="4">#REF!</definedName>
    <definedName name="_1_14_22" localSheetId="6">#REF!</definedName>
    <definedName name="_1_14_22" localSheetId="7">#REF!</definedName>
    <definedName name="_1_14_22" localSheetId="8">#REF!</definedName>
    <definedName name="_1_14_22">#REF!</definedName>
    <definedName name="_1_19" localSheetId="2">#REF!</definedName>
    <definedName name="_1_19" localSheetId="3">#REF!</definedName>
    <definedName name="_1_19" localSheetId="4">#REF!</definedName>
    <definedName name="_1_19" localSheetId="6">#REF!</definedName>
    <definedName name="_1_19" localSheetId="7">#REF!</definedName>
    <definedName name="_1_19" localSheetId="8">#REF!</definedName>
    <definedName name="_1_19">#REF!</definedName>
    <definedName name="_1_2" localSheetId="2">'[1]Coef. Resumen'!#REF!</definedName>
    <definedName name="_1_2" localSheetId="3">'[1]Coef. Resumen'!#REF!</definedName>
    <definedName name="_1_2" localSheetId="4">'[1]Coef. Resumen'!#REF!</definedName>
    <definedName name="_1_2" localSheetId="6">'[1]Coef. Resumen'!#REF!</definedName>
    <definedName name="_1_2" localSheetId="7">'[1]Coef. Resumen'!#REF!</definedName>
    <definedName name="_1_2" localSheetId="8">'[1]Coef. Resumen'!#REF!</definedName>
    <definedName name="_1_2">'[1]Coef. Resumen'!#REF!</definedName>
    <definedName name="_1_20" localSheetId="2">#REF!</definedName>
    <definedName name="_1_20" localSheetId="3">#REF!</definedName>
    <definedName name="_1_20" localSheetId="4">#REF!</definedName>
    <definedName name="_1_20" localSheetId="6">#REF!</definedName>
    <definedName name="_1_20" localSheetId="7">#REF!</definedName>
    <definedName name="_1_20" localSheetId="8">#REF!</definedName>
    <definedName name="_1_20">#REF!</definedName>
    <definedName name="_1_21" localSheetId="2">#REF!</definedName>
    <definedName name="_1_21" localSheetId="3">#REF!</definedName>
    <definedName name="_1_21" localSheetId="4">#REF!</definedName>
    <definedName name="_1_21" localSheetId="6">#REF!</definedName>
    <definedName name="_1_21" localSheetId="7">#REF!</definedName>
    <definedName name="_1_21" localSheetId="8">#REF!</definedName>
    <definedName name="_1_21">#REF!</definedName>
    <definedName name="_1_3" localSheetId="2">#REF!</definedName>
    <definedName name="_1_3" localSheetId="3">#REF!</definedName>
    <definedName name="_1_3" localSheetId="4">#REF!</definedName>
    <definedName name="_1_3" localSheetId="6">#REF!</definedName>
    <definedName name="_1_3" localSheetId="7">#REF!</definedName>
    <definedName name="_1_3" localSheetId="8">#REF!</definedName>
    <definedName name="_1_3">#REF!</definedName>
    <definedName name="_1_4" localSheetId="2">#REF!</definedName>
    <definedName name="_1_4" localSheetId="3">#REF!</definedName>
    <definedName name="_1_4" localSheetId="4">#REF!</definedName>
    <definedName name="_1_4" localSheetId="6">#REF!</definedName>
    <definedName name="_1_4" localSheetId="7">#REF!</definedName>
    <definedName name="_1_4" localSheetId="8">#REF!</definedName>
    <definedName name="_1_4">#REF!</definedName>
    <definedName name="_1_41" localSheetId="2">#REF!</definedName>
    <definedName name="_1_41" localSheetId="3">#REF!</definedName>
    <definedName name="_1_41" localSheetId="4">#REF!</definedName>
    <definedName name="_1_41" localSheetId="6">#REF!</definedName>
    <definedName name="_1_41" localSheetId="7">#REF!</definedName>
    <definedName name="_1_41" localSheetId="8">#REF!</definedName>
    <definedName name="_1_41">#REF!</definedName>
    <definedName name="_1_5" localSheetId="2">#REF!</definedName>
    <definedName name="_1_5" localSheetId="3">#REF!</definedName>
    <definedName name="_1_5" localSheetId="4">#REF!</definedName>
    <definedName name="_1_5" localSheetId="6">#REF!</definedName>
    <definedName name="_1_5" localSheetId="7">#REF!</definedName>
    <definedName name="_1_5" localSheetId="8">#REF!</definedName>
    <definedName name="_1_5">#REF!</definedName>
    <definedName name="_1_60" localSheetId="2">#REF!</definedName>
    <definedName name="_1_60" localSheetId="3">#REF!</definedName>
    <definedName name="_1_60" localSheetId="4">#REF!</definedName>
    <definedName name="_1_60" localSheetId="6">#REF!</definedName>
    <definedName name="_1_60" localSheetId="7">#REF!</definedName>
    <definedName name="_1_60" localSheetId="8">#REF!</definedName>
    <definedName name="_1_60">#REF!</definedName>
    <definedName name="_1_61" localSheetId="2">#REF!</definedName>
    <definedName name="_1_61" localSheetId="3">#REF!</definedName>
    <definedName name="_1_61" localSheetId="4">#REF!</definedName>
    <definedName name="_1_61" localSheetId="6">#REF!</definedName>
    <definedName name="_1_61" localSheetId="7">#REF!</definedName>
    <definedName name="_1_61" localSheetId="8">#REF!</definedName>
    <definedName name="_1_61">#REF!</definedName>
    <definedName name="_1_64" localSheetId="2">#REF!</definedName>
    <definedName name="_1_64" localSheetId="3">#REF!</definedName>
    <definedName name="_1_64" localSheetId="4">#REF!</definedName>
    <definedName name="_1_64" localSheetId="6">#REF!</definedName>
    <definedName name="_1_64" localSheetId="7">#REF!</definedName>
    <definedName name="_1_64" localSheetId="8">#REF!</definedName>
    <definedName name="_1_64">#REF!</definedName>
    <definedName name="_1_65" localSheetId="2">#REF!</definedName>
    <definedName name="_1_65" localSheetId="3">#REF!</definedName>
    <definedName name="_1_65" localSheetId="4">#REF!</definedName>
    <definedName name="_1_65" localSheetId="6">#REF!</definedName>
    <definedName name="_1_65" localSheetId="7">#REF!</definedName>
    <definedName name="_1_65" localSheetId="8">#REF!</definedName>
    <definedName name="_1_65">#REF!</definedName>
    <definedName name="_1_66" localSheetId="2">'[1]AUX Dosaje Hormigón'!#REF!</definedName>
    <definedName name="_1_66" localSheetId="3">'[1]AUX Dosaje Hormigón'!#REF!</definedName>
    <definedName name="_1_66" localSheetId="4">'[1]AUX Dosaje Hormigón'!#REF!</definedName>
    <definedName name="_1_66" localSheetId="6">'[1]AUX Dosaje Hormigón'!#REF!</definedName>
    <definedName name="_1_66" localSheetId="7">'[1]AUX Dosaje Hormigón'!#REF!</definedName>
    <definedName name="_1_66" localSheetId="8">'[1]AUX Dosaje Hormigón'!#REF!</definedName>
    <definedName name="_1_66">'[1]AUX Dosaje Hormigón'!#REF!</definedName>
    <definedName name="_1_67" localSheetId="2">'[1]AUX Ejecución Hormigón'!#REF!</definedName>
    <definedName name="_1_67" localSheetId="3">'[1]AUX Ejecución Hormigón'!#REF!</definedName>
    <definedName name="_1_67" localSheetId="4">'[1]AUX Ejecución Hormigón'!#REF!</definedName>
    <definedName name="_1_67" localSheetId="6">'[1]AUX Ejecución Hormigón'!#REF!</definedName>
    <definedName name="_1_67" localSheetId="7">'[1]AUX Ejecución Hormigón'!#REF!</definedName>
    <definedName name="_1_67" localSheetId="8">'[1]AUX Ejecución Hormigón'!#REF!</definedName>
    <definedName name="_1_67">'[1]AUX Ejecución Hormigón'!#REF!</definedName>
    <definedName name="_1_7" localSheetId="2">#REF!</definedName>
    <definedName name="_1_7" localSheetId="3">#REF!</definedName>
    <definedName name="_1_7" localSheetId="4">#REF!</definedName>
    <definedName name="_1_7" localSheetId="6">#REF!</definedName>
    <definedName name="_1_7" localSheetId="7">#REF!</definedName>
    <definedName name="_1_7" localSheetId="8">#REF!</definedName>
    <definedName name="_1_7">#REF!</definedName>
    <definedName name="_1_70" localSheetId="2">'[2]Aux ADN 420'!#REF!</definedName>
    <definedName name="_1_70" localSheetId="3">'[2]Aux ADN 420'!#REF!</definedName>
    <definedName name="_1_70" localSheetId="4">'[2]Aux ADN 420'!#REF!</definedName>
    <definedName name="_1_70" localSheetId="6">'[2]Aux ADN 420'!#REF!</definedName>
    <definedName name="_1_70" localSheetId="7">'[2]Aux ADN 420'!#REF!</definedName>
    <definedName name="_1_70" localSheetId="8">'[2]Aux ADN 420'!#REF!</definedName>
    <definedName name="_1_70">'[2]Aux ADN 420'!#REF!</definedName>
    <definedName name="_1_74" localSheetId="2">#REF!</definedName>
    <definedName name="_1_74" localSheetId="3">#REF!</definedName>
    <definedName name="_1_74" localSheetId="4">#REF!</definedName>
    <definedName name="_1_74" localSheetId="6">#REF!</definedName>
    <definedName name="_1_74" localSheetId="7">#REF!</definedName>
    <definedName name="_1_74" localSheetId="8">#REF!</definedName>
    <definedName name="_1_74">#REF!</definedName>
    <definedName name="_1_75" localSheetId="2">#REF!</definedName>
    <definedName name="_1_75" localSheetId="3">#REF!</definedName>
    <definedName name="_1_75" localSheetId="4">#REF!</definedName>
    <definedName name="_1_75" localSheetId="6">#REF!</definedName>
    <definedName name="_1_75" localSheetId="7">#REF!</definedName>
    <definedName name="_1_75" localSheetId="8">#REF!</definedName>
    <definedName name="_1_75">#REF!</definedName>
    <definedName name="_1_76" localSheetId="2">#REF!</definedName>
    <definedName name="_1_76" localSheetId="3">#REF!</definedName>
    <definedName name="_1_76" localSheetId="4">#REF!</definedName>
    <definedName name="_1_76" localSheetId="6">#REF!</definedName>
    <definedName name="_1_76" localSheetId="7">#REF!</definedName>
    <definedName name="_1_76" localSheetId="8">#REF!</definedName>
    <definedName name="_1_76">#REF!</definedName>
    <definedName name="_1_77" localSheetId="2">#REF!</definedName>
    <definedName name="_1_77" localSheetId="3">#REF!</definedName>
    <definedName name="_1_77" localSheetId="4">#REF!</definedName>
    <definedName name="_1_77" localSheetId="6">#REF!</definedName>
    <definedName name="_1_77" localSheetId="7">#REF!</definedName>
    <definedName name="_1_77" localSheetId="8">#REF!</definedName>
    <definedName name="_1_77">#REF!</definedName>
    <definedName name="_1_8" localSheetId="2">#REF!</definedName>
    <definedName name="_1_8" localSheetId="3">#REF!</definedName>
    <definedName name="_1_8" localSheetId="4">#REF!</definedName>
    <definedName name="_1_8" localSheetId="6">#REF!</definedName>
    <definedName name="_1_8" localSheetId="7">#REF!</definedName>
    <definedName name="_1_8" localSheetId="8">#REF!</definedName>
    <definedName name="_1_8">#REF!</definedName>
    <definedName name="_100_1" localSheetId="2">#REF!</definedName>
    <definedName name="_100_1" localSheetId="3">#REF!</definedName>
    <definedName name="_100_1" localSheetId="4">#REF!</definedName>
    <definedName name="_100_1" localSheetId="6">#REF!</definedName>
    <definedName name="_100_1" localSheetId="7">#REF!</definedName>
    <definedName name="_100_1" localSheetId="8">#REF!</definedName>
    <definedName name="_100_1">#REF!</definedName>
    <definedName name="_100000" localSheetId="2">#REF!</definedName>
    <definedName name="_100000" localSheetId="3">#REF!</definedName>
    <definedName name="_100000" localSheetId="4">#REF!</definedName>
    <definedName name="_100000" localSheetId="6">#REF!</definedName>
    <definedName name="_100000" localSheetId="7">#REF!</definedName>
    <definedName name="_100000" localSheetId="8">#REF!</definedName>
    <definedName name="_100000">#REF!</definedName>
    <definedName name="_11_520" localSheetId="2">#REF!</definedName>
    <definedName name="_11_520" localSheetId="3">#REF!</definedName>
    <definedName name="_11_520" localSheetId="4">#REF!</definedName>
    <definedName name="_11_520" localSheetId="6">#REF!</definedName>
    <definedName name="_11_520" localSheetId="7">#REF!</definedName>
    <definedName name="_11_520" localSheetId="8">#REF!</definedName>
    <definedName name="_11_520">#REF!</definedName>
    <definedName name="_111" localSheetId="2">#REF!</definedName>
    <definedName name="_111" localSheetId="3">#REF!</definedName>
    <definedName name="_111" localSheetId="4">#REF!</definedName>
    <definedName name="_111" localSheetId="6">#REF!</definedName>
    <definedName name="_111" localSheetId="7">#REF!</definedName>
    <definedName name="_111" localSheetId="8">#REF!</definedName>
    <definedName name="_111">#REF!</definedName>
    <definedName name="_1111" localSheetId="2">#REF!</definedName>
    <definedName name="_1111" localSheetId="3">#REF!</definedName>
    <definedName name="_1111" localSheetId="4">#REF!</definedName>
    <definedName name="_1111" localSheetId="6">#REF!</definedName>
    <definedName name="_1111" localSheetId="7">#REF!</definedName>
    <definedName name="_1111" localSheetId="8">#REF!</definedName>
    <definedName name="_1111">#REF!</definedName>
    <definedName name="_1800" localSheetId="2">#REF!</definedName>
    <definedName name="_1800" localSheetId="3">#REF!</definedName>
    <definedName name="_1800" localSheetId="4">#REF!</definedName>
    <definedName name="_1800" localSheetId="6">#REF!</definedName>
    <definedName name="_1800" localSheetId="7">#REF!</definedName>
    <definedName name="_1800" localSheetId="8">#REF!</definedName>
    <definedName name="_1800">#REF!</definedName>
    <definedName name="_2" localSheetId="2">#REF!</definedName>
    <definedName name="_2" localSheetId="3">#REF!</definedName>
    <definedName name="_2" localSheetId="4">#REF!</definedName>
    <definedName name="_2" localSheetId="6">#REF!</definedName>
    <definedName name="_2" localSheetId="7">#REF!</definedName>
    <definedName name="_2" localSheetId="8">#REF!</definedName>
    <definedName name="_2">#REF!</definedName>
    <definedName name="_2__C_1" localSheetId="2">#REF!</definedName>
    <definedName name="_2__C_1" localSheetId="3">#REF!</definedName>
    <definedName name="_2__C_1" localSheetId="4">#REF!</definedName>
    <definedName name="_2__C_1" localSheetId="6">#REF!</definedName>
    <definedName name="_2__C_1" localSheetId="7">#REF!</definedName>
    <definedName name="_2__C_1" localSheetId="8">#REF!</definedName>
    <definedName name="_2__C_1">#REF!</definedName>
    <definedName name="_2_1" localSheetId="2">[1]Indice!#REF!</definedName>
    <definedName name="_2_1" localSheetId="3">[1]Indice!#REF!</definedName>
    <definedName name="_2_1" localSheetId="4">[1]Indice!#REF!</definedName>
    <definedName name="_2_1" localSheetId="6">[1]Indice!#REF!</definedName>
    <definedName name="_2_1" localSheetId="7">[1]Indice!#REF!</definedName>
    <definedName name="_2_1" localSheetId="8">[1]Indice!#REF!</definedName>
    <definedName name="_2_1">[1]Indice!#REF!</definedName>
    <definedName name="_2_12" localSheetId="2">'[1]Mano de Obra'!#REF!</definedName>
    <definedName name="_2_12" localSheetId="3">'[1]Mano de Obra'!#REF!</definedName>
    <definedName name="_2_12" localSheetId="4">'[1]Mano de Obra'!#REF!</definedName>
    <definedName name="_2_12" localSheetId="6">'[1]Mano de Obra'!#REF!</definedName>
    <definedName name="_2_12" localSheetId="7">'[1]Mano de Obra'!#REF!</definedName>
    <definedName name="_2_12" localSheetId="8">'[1]Mano de Obra'!#REF!</definedName>
    <definedName name="_2_12">'[1]Mano de Obra'!#REF!</definedName>
    <definedName name="_2_13" localSheetId="2">[1]Equipos!#REF!</definedName>
    <definedName name="_2_13" localSheetId="3">[1]Equipos!#REF!</definedName>
    <definedName name="_2_13" localSheetId="4">[1]Equipos!#REF!</definedName>
    <definedName name="_2_13" localSheetId="6">[1]Equipos!#REF!</definedName>
    <definedName name="_2_13" localSheetId="7">[1]Equipos!#REF!</definedName>
    <definedName name="_2_13" localSheetId="8">[1]Equipos!#REF!</definedName>
    <definedName name="_2_13">[1]Equipos!#REF!</definedName>
    <definedName name="_2_14" localSheetId="2">'[1]Listado Items'!#REF!</definedName>
    <definedName name="_2_14" localSheetId="3">'[1]Listado Items'!#REF!</definedName>
    <definedName name="_2_14" localSheetId="4">'[1]Listado Items'!#REF!</definedName>
    <definedName name="_2_14" localSheetId="6">'[1]Listado Items'!#REF!</definedName>
    <definedName name="_2_14" localSheetId="7">'[1]Listado Items'!#REF!</definedName>
    <definedName name="_2_14" localSheetId="8">'[1]Listado Items'!#REF!</definedName>
    <definedName name="_2_14">'[1]Listado Items'!#REF!</definedName>
    <definedName name="_2_14_22" localSheetId="2">#REF!</definedName>
    <definedName name="_2_14_22" localSheetId="3">#REF!</definedName>
    <definedName name="_2_14_22" localSheetId="4">#REF!</definedName>
    <definedName name="_2_14_22" localSheetId="6">#REF!</definedName>
    <definedName name="_2_14_22" localSheetId="7">#REF!</definedName>
    <definedName name="_2_14_22" localSheetId="8">#REF!</definedName>
    <definedName name="_2_14_22">#REF!</definedName>
    <definedName name="_2_19" localSheetId="2">#REF!</definedName>
    <definedName name="_2_19" localSheetId="3">#REF!</definedName>
    <definedName name="_2_19" localSheetId="4">#REF!</definedName>
    <definedName name="_2_19" localSheetId="6">#REF!</definedName>
    <definedName name="_2_19" localSheetId="7">#REF!</definedName>
    <definedName name="_2_19" localSheetId="8">#REF!</definedName>
    <definedName name="_2_19">#REF!</definedName>
    <definedName name="_2_2" localSheetId="2">'[1]Coef. Resumen'!#REF!</definedName>
    <definedName name="_2_2" localSheetId="3">'[1]Coef. Resumen'!#REF!</definedName>
    <definedName name="_2_2" localSheetId="4">'[1]Coef. Resumen'!#REF!</definedName>
    <definedName name="_2_2" localSheetId="6">'[1]Coef. Resumen'!#REF!</definedName>
    <definedName name="_2_2" localSheetId="7">'[1]Coef. Resumen'!#REF!</definedName>
    <definedName name="_2_2" localSheetId="8">'[1]Coef. Resumen'!#REF!</definedName>
    <definedName name="_2_2">'[1]Coef. Resumen'!#REF!</definedName>
    <definedName name="_2_20" localSheetId="2">#REF!</definedName>
    <definedName name="_2_20" localSheetId="3">#REF!</definedName>
    <definedName name="_2_20" localSheetId="4">#REF!</definedName>
    <definedName name="_2_20" localSheetId="6">#REF!</definedName>
    <definedName name="_2_20" localSheetId="7">#REF!</definedName>
    <definedName name="_2_20" localSheetId="8">#REF!</definedName>
    <definedName name="_2_20">#REF!</definedName>
    <definedName name="_2_21" localSheetId="2">#REF!</definedName>
    <definedName name="_2_21" localSheetId="3">#REF!</definedName>
    <definedName name="_2_21" localSheetId="4">#REF!</definedName>
    <definedName name="_2_21" localSheetId="6">#REF!</definedName>
    <definedName name="_2_21" localSheetId="7">#REF!</definedName>
    <definedName name="_2_21" localSheetId="8">#REF!</definedName>
    <definedName name="_2_21">#REF!</definedName>
    <definedName name="_2_3" localSheetId="2">#REF!</definedName>
    <definedName name="_2_3" localSheetId="3">#REF!</definedName>
    <definedName name="_2_3" localSheetId="4">#REF!</definedName>
    <definedName name="_2_3" localSheetId="6">#REF!</definedName>
    <definedName name="_2_3" localSheetId="7">#REF!</definedName>
    <definedName name="_2_3" localSheetId="8">#REF!</definedName>
    <definedName name="_2_3">#REF!</definedName>
    <definedName name="_2_4" localSheetId="2">#REF!</definedName>
    <definedName name="_2_4" localSheetId="3">#REF!</definedName>
    <definedName name="_2_4" localSheetId="4">#REF!</definedName>
    <definedName name="_2_4" localSheetId="6">#REF!</definedName>
    <definedName name="_2_4" localSheetId="7">#REF!</definedName>
    <definedName name="_2_4" localSheetId="8">#REF!</definedName>
    <definedName name="_2_4">#REF!</definedName>
    <definedName name="_2_41" localSheetId="2">#REF!</definedName>
    <definedName name="_2_41" localSheetId="3">#REF!</definedName>
    <definedName name="_2_41" localSheetId="4">#REF!</definedName>
    <definedName name="_2_41" localSheetId="6">#REF!</definedName>
    <definedName name="_2_41" localSheetId="7">#REF!</definedName>
    <definedName name="_2_41" localSheetId="8">#REF!</definedName>
    <definedName name="_2_41">#REF!</definedName>
    <definedName name="_2_5" localSheetId="2">#REF!</definedName>
    <definedName name="_2_5" localSheetId="3">#REF!</definedName>
    <definedName name="_2_5" localSheetId="4">#REF!</definedName>
    <definedName name="_2_5" localSheetId="6">#REF!</definedName>
    <definedName name="_2_5" localSheetId="7">#REF!</definedName>
    <definedName name="_2_5" localSheetId="8">#REF!</definedName>
    <definedName name="_2_5">#REF!</definedName>
    <definedName name="_2_60" localSheetId="2">#REF!</definedName>
    <definedName name="_2_60" localSheetId="3">#REF!</definedName>
    <definedName name="_2_60" localSheetId="4">#REF!</definedName>
    <definedName name="_2_60" localSheetId="6">#REF!</definedName>
    <definedName name="_2_60" localSheetId="7">#REF!</definedName>
    <definedName name="_2_60" localSheetId="8">#REF!</definedName>
    <definedName name="_2_60">#REF!</definedName>
    <definedName name="_2_61" localSheetId="2">#REF!</definedName>
    <definedName name="_2_61" localSheetId="3">#REF!</definedName>
    <definedName name="_2_61" localSheetId="4">#REF!</definedName>
    <definedName name="_2_61" localSheetId="6">#REF!</definedName>
    <definedName name="_2_61" localSheetId="7">#REF!</definedName>
    <definedName name="_2_61" localSheetId="8">#REF!</definedName>
    <definedName name="_2_61">#REF!</definedName>
    <definedName name="_2_64" localSheetId="2">#REF!</definedName>
    <definedName name="_2_64" localSheetId="3">#REF!</definedName>
    <definedName name="_2_64" localSheetId="4">#REF!</definedName>
    <definedName name="_2_64" localSheetId="6">#REF!</definedName>
    <definedName name="_2_64" localSheetId="7">#REF!</definedName>
    <definedName name="_2_64" localSheetId="8">#REF!</definedName>
    <definedName name="_2_64">#REF!</definedName>
    <definedName name="_2_65" localSheetId="2">#REF!</definedName>
    <definedName name="_2_65" localSheetId="3">#REF!</definedName>
    <definedName name="_2_65" localSheetId="4">#REF!</definedName>
    <definedName name="_2_65" localSheetId="6">#REF!</definedName>
    <definedName name="_2_65" localSheetId="7">#REF!</definedName>
    <definedName name="_2_65" localSheetId="8">#REF!</definedName>
    <definedName name="_2_65">#REF!</definedName>
    <definedName name="_2_66" localSheetId="2">'[1]AUX Dosaje Hormigón'!#REF!</definedName>
    <definedName name="_2_66" localSheetId="3">'[1]AUX Dosaje Hormigón'!#REF!</definedName>
    <definedName name="_2_66" localSheetId="4">'[1]AUX Dosaje Hormigón'!#REF!</definedName>
    <definedName name="_2_66" localSheetId="6">'[1]AUX Dosaje Hormigón'!#REF!</definedName>
    <definedName name="_2_66" localSheetId="7">'[1]AUX Dosaje Hormigón'!#REF!</definedName>
    <definedName name="_2_66" localSheetId="8">'[1]AUX Dosaje Hormigón'!#REF!</definedName>
    <definedName name="_2_66">'[1]AUX Dosaje Hormigón'!#REF!</definedName>
    <definedName name="_2_67" localSheetId="2">'[1]AUX Ejecución Hormigón'!#REF!</definedName>
    <definedName name="_2_67" localSheetId="3">'[1]AUX Ejecución Hormigón'!#REF!</definedName>
    <definedName name="_2_67" localSheetId="4">'[1]AUX Ejecución Hormigón'!#REF!</definedName>
    <definedName name="_2_67" localSheetId="6">'[1]AUX Ejecución Hormigón'!#REF!</definedName>
    <definedName name="_2_67" localSheetId="7">'[1]AUX Ejecución Hormigón'!#REF!</definedName>
    <definedName name="_2_67" localSheetId="8">'[1]AUX Ejecución Hormigón'!#REF!</definedName>
    <definedName name="_2_67">'[1]AUX Ejecución Hormigón'!#REF!</definedName>
    <definedName name="_2_7" localSheetId="2">#REF!</definedName>
    <definedName name="_2_7" localSheetId="3">#REF!</definedName>
    <definedName name="_2_7" localSheetId="4">#REF!</definedName>
    <definedName name="_2_7" localSheetId="6">#REF!</definedName>
    <definedName name="_2_7" localSheetId="7">#REF!</definedName>
    <definedName name="_2_7" localSheetId="8">#REF!</definedName>
    <definedName name="_2_7">#REF!</definedName>
    <definedName name="_2_70" localSheetId="2">'[1]Aux ADN 420'!#REF!</definedName>
    <definedName name="_2_70" localSheetId="3">'[1]Aux ADN 420'!#REF!</definedName>
    <definedName name="_2_70" localSheetId="4">'[1]Aux ADN 420'!#REF!</definedName>
    <definedName name="_2_70" localSheetId="6">'[1]Aux ADN 420'!#REF!</definedName>
    <definedName name="_2_70" localSheetId="7">'[1]Aux ADN 420'!#REF!</definedName>
    <definedName name="_2_70" localSheetId="8">'[1]Aux ADN 420'!#REF!</definedName>
    <definedName name="_2_70">'[1]Aux ADN 420'!#REF!</definedName>
    <definedName name="_2_74" localSheetId="2">#REF!</definedName>
    <definedName name="_2_74" localSheetId="3">#REF!</definedName>
    <definedName name="_2_74" localSheetId="4">#REF!</definedName>
    <definedName name="_2_74" localSheetId="6">#REF!</definedName>
    <definedName name="_2_74" localSheetId="7">#REF!</definedName>
    <definedName name="_2_74" localSheetId="8">#REF!</definedName>
    <definedName name="_2_74">#REF!</definedName>
    <definedName name="_2_75" localSheetId="2">#REF!</definedName>
    <definedName name="_2_75" localSheetId="3">#REF!</definedName>
    <definedName name="_2_75" localSheetId="4">#REF!</definedName>
    <definedName name="_2_75" localSheetId="6">#REF!</definedName>
    <definedName name="_2_75" localSheetId="7">#REF!</definedName>
    <definedName name="_2_75" localSheetId="8">#REF!</definedName>
    <definedName name="_2_75">#REF!</definedName>
    <definedName name="_2_76" localSheetId="2">#REF!</definedName>
    <definedName name="_2_76" localSheetId="3">#REF!</definedName>
    <definedName name="_2_76" localSheetId="4">#REF!</definedName>
    <definedName name="_2_76" localSheetId="6">#REF!</definedName>
    <definedName name="_2_76" localSheetId="7">#REF!</definedName>
    <definedName name="_2_76" localSheetId="8">#REF!</definedName>
    <definedName name="_2_76">#REF!</definedName>
    <definedName name="_2_77" localSheetId="2">#REF!</definedName>
    <definedName name="_2_77" localSheetId="3">#REF!</definedName>
    <definedName name="_2_77" localSheetId="4">#REF!</definedName>
    <definedName name="_2_77" localSheetId="6">#REF!</definedName>
    <definedName name="_2_77" localSheetId="7">#REF!</definedName>
    <definedName name="_2_77" localSheetId="8">#REF!</definedName>
    <definedName name="_2_77">#REF!</definedName>
    <definedName name="_2_8" localSheetId="2">#REF!</definedName>
    <definedName name="_2_8" localSheetId="3">#REF!</definedName>
    <definedName name="_2_8" localSheetId="4">#REF!</definedName>
    <definedName name="_2_8" localSheetId="6">#REF!</definedName>
    <definedName name="_2_8" localSheetId="7">#REF!</definedName>
    <definedName name="_2_8" localSheetId="8">#REF!</definedName>
    <definedName name="_2_8">#REF!</definedName>
    <definedName name="_2_99" localSheetId="2">#REF!</definedName>
    <definedName name="_2_99" localSheetId="3">#REF!</definedName>
    <definedName name="_2_99" localSheetId="4">#REF!</definedName>
    <definedName name="_2_99" localSheetId="6">#REF!</definedName>
    <definedName name="_2_99" localSheetId="7">#REF!</definedName>
    <definedName name="_2_99" localSheetId="8">#REF!</definedName>
    <definedName name="_2_99">#REF!</definedName>
    <definedName name="_2_C_1" localSheetId="2">#REF!</definedName>
    <definedName name="_2_C_1" localSheetId="3">#REF!</definedName>
    <definedName name="_2_C_1" localSheetId="4">#REF!</definedName>
    <definedName name="_2_C_1" localSheetId="6">#REF!</definedName>
    <definedName name="_2_C_1" localSheetId="7">#REF!</definedName>
    <definedName name="_2_C_1" localSheetId="8">#REF!</definedName>
    <definedName name="_2_C_1">#REF!</definedName>
    <definedName name="_3.1.2" localSheetId="2">#REF!</definedName>
    <definedName name="_3.1.2" localSheetId="3">#REF!</definedName>
    <definedName name="_3.1.2" localSheetId="4">#REF!</definedName>
    <definedName name="_3.1.2" localSheetId="6">#REF!</definedName>
    <definedName name="_3.1.2" localSheetId="7">#REF!</definedName>
    <definedName name="_3.1.2" localSheetId="8">#REF!</definedName>
    <definedName name="_3.1.2">#REF!</definedName>
    <definedName name="_3__m_1" localSheetId="2">#REF!</definedName>
    <definedName name="_3__m_1" localSheetId="3">#REF!</definedName>
    <definedName name="_3__m_1" localSheetId="4">#REF!</definedName>
    <definedName name="_3__m_1" localSheetId="6">#REF!</definedName>
    <definedName name="_3__m_1" localSheetId="7">#REF!</definedName>
    <definedName name="_3__m_1" localSheetId="8">#REF!</definedName>
    <definedName name="_3__m_1">#REF!</definedName>
    <definedName name="_3_2" localSheetId="2">#REF!</definedName>
    <definedName name="_3_2" localSheetId="3">#REF!</definedName>
    <definedName name="_3_2" localSheetId="4">#REF!</definedName>
    <definedName name="_3_2" localSheetId="6">#REF!</definedName>
    <definedName name="_3_2" localSheetId="7">#REF!</definedName>
    <definedName name="_3_2" localSheetId="8">#REF!</definedName>
    <definedName name="_3_2">#REF!</definedName>
    <definedName name="_3_m_1" localSheetId="2">#REF!</definedName>
    <definedName name="_3_m_1" localSheetId="3">#REF!</definedName>
    <definedName name="_3_m_1" localSheetId="4">#REF!</definedName>
    <definedName name="_3_m_1" localSheetId="6">#REF!</definedName>
    <definedName name="_3_m_1" localSheetId="7">#REF!</definedName>
    <definedName name="_3_m_1" localSheetId="8">#REF!</definedName>
    <definedName name="_3_m_1">#REF!</definedName>
    <definedName name="_5_0_1" localSheetId="2">#REF!</definedName>
    <definedName name="_5_0_1" localSheetId="3">#REF!</definedName>
    <definedName name="_5_0_1" localSheetId="4">#REF!</definedName>
    <definedName name="_5_0_1" localSheetId="6">#REF!</definedName>
    <definedName name="_5_0_1" localSheetId="7">#REF!</definedName>
    <definedName name="_5_0_1" localSheetId="8">#REF!</definedName>
    <definedName name="_5_0_1">#REF!</definedName>
    <definedName name="_7_C_1" localSheetId="2">#REF!</definedName>
    <definedName name="_7_C_1" localSheetId="3">#REF!</definedName>
    <definedName name="_7_C_1" localSheetId="4">#REF!</definedName>
    <definedName name="_7_C_1" localSheetId="6">#REF!</definedName>
    <definedName name="_7_C_1" localSheetId="7">#REF!</definedName>
    <definedName name="_7_C_1" localSheetId="8">#REF!</definedName>
    <definedName name="_7_C_1">#REF!</definedName>
    <definedName name="_9_m_1" localSheetId="2">#REF!</definedName>
    <definedName name="_9_m_1" localSheetId="3">#REF!</definedName>
    <definedName name="_9_m_1" localSheetId="4">#REF!</definedName>
    <definedName name="_9_m_1" localSheetId="6">#REF!</definedName>
    <definedName name="_9_m_1" localSheetId="7">#REF!</definedName>
    <definedName name="_9_m_1" localSheetId="8">#REF!</definedName>
    <definedName name="_9_m_1">#REF!</definedName>
    <definedName name="_C" localSheetId="2">#REF!</definedName>
    <definedName name="_C" localSheetId="3">#REF!</definedName>
    <definedName name="_C" localSheetId="4">#REF!</definedName>
    <definedName name="_C" localSheetId="6">#REF!</definedName>
    <definedName name="_C" localSheetId="7">#REF!</definedName>
    <definedName name="_C" localSheetId="8">#REF!</definedName>
    <definedName name="_C">#REF!</definedName>
    <definedName name="_for" localSheetId="2">#REF!</definedName>
    <definedName name="_for" localSheetId="3">#REF!</definedName>
    <definedName name="_for" localSheetId="4">#REF!</definedName>
    <definedName name="_for" localSheetId="6">#REF!</definedName>
    <definedName name="_for" localSheetId="7">#REF!</definedName>
    <definedName name="_for" localSheetId="8">#REF!</definedName>
    <definedName name="_for">#REF!</definedName>
    <definedName name="_m" localSheetId="2">#REF!</definedName>
    <definedName name="_m" localSheetId="3">#REF!</definedName>
    <definedName name="_m" localSheetId="4">#REF!</definedName>
    <definedName name="_m" localSheetId="6">#REF!</definedName>
    <definedName name="_m" localSheetId="7">#REF!</definedName>
    <definedName name="_m" localSheetId="8">#REF!</definedName>
    <definedName name="_m">#REF!</definedName>
    <definedName name="_m_41" localSheetId="2">#REF!</definedName>
    <definedName name="_m_41" localSheetId="3">#REF!</definedName>
    <definedName name="_m_41" localSheetId="4">#REF!</definedName>
    <definedName name="_m_41" localSheetId="6">#REF!</definedName>
    <definedName name="_m_41" localSheetId="7">#REF!</definedName>
    <definedName name="_m_41" localSheetId="8">#REF!</definedName>
    <definedName name="_m_41">#REF!</definedName>
    <definedName name="_m_46" localSheetId="2">#REF!</definedName>
    <definedName name="_m_46" localSheetId="3">#REF!</definedName>
    <definedName name="_m_46" localSheetId="4">#REF!</definedName>
    <definedName name="_m_46" localSheetId="6">#REF!</definedName>
    <definedName name="_m_46" localSheetId="7">#REF!</definedName>
    <definedName name="_m_46" localSheetId="8">#REF!</definedName>
    <definedName name="_m_46">#REF!</definedName>
    <definedName name="_m_52" localSheetId="2">#REF!</definedName>
    <definedName name="_m_52" localSheetId="3">#REF!</definedName>
    <definedName name="_m_52" localSheetId="4">#REF!</definedName>
    <definedName name="_m_52" localSheetId="6">#REF!</definedName>
    <definedName name="_m_52" localSheetId="7">#REF!</definedName>
    <definedName name="_m_52" localSheetId="8">#REF!</definedName>
    <definedName name="_m_52">#REF!</definedName>
    <definedName name="_m_53" localSheetId="2">#REF!</definedName>
    <definedName name="_m_53" localSheetId="3">#REF!</definedName>
    <definedName name="_m_53" localSheetId="4">#REF!</definedName>
    <definedName name="_m_53" localSheetId="6">#REF!</definedName>
    <definedName name="_m_53" localSheetId="7">#REF!</definedName>
    <definedName name="_m_53" localSheetId="8">#REF!</definedName>
    <definedName name="_m_53">#REF!</definedName>
    <definedName name="_m_55" localSheetId="2">#REF!</definedName>
    <definedName name="_m_55" localSheetId="3">#REF!</definedName>
    <definedName name="_m_55" localSheetId="4">#REF!</definedName>
    <definedName name="_m_55" localSheetId="6">#REF!</definedName>
    <definedName name="_m_55" localSheetId="7">#REF!</definedName>
    <definedName name="_m_55" localSheetId="8">#REF!</definedName>
    <definedName name="_m_55">#REF!</definedName>
    <definedName name="_m_56" localSheetId="2">#REF!</definedName>
    <definedName name="_m_56" localSheetId="3">#REF!</definedName>
    <definedName name="_m_56" localSheetId="4">#REF!</definedName>
    <definedName name="_m_56" localSheetId="6">#REF!</definedName>
    <definedName name="_m_56" localSheetId="7">#REF!</definedName>
    <definedName name="_m_56" localSheetId="8">#REF!</definedName>
    <definedName name="_m_56">#REF!</definedName>
    <definedName name="_m_57" localSheetId="2">#REF!</definedName>
    <definedName name="_m_57" localSheetId="3">#REF!</definedName>
    <definedName name="_m_57" localSheetId="4">#REF!</definedName>
    <definedName name="_m_57" localSheetId="6">#REF!</definedName>
    <definedName name="_m_57" localSheetId="7">#REF!</definedName>
    <definedName name="_m_57" localSheetId="8">#REF!</definedName>
    <definedName name="_m_57">#REF!</definedName>
    <definedName name="_m_87" localSheetId="2">#REF!</definedName>
    <definedName name="_m_87" localSheetId="3">#REF!</definedName>
    <definedName name="_m_87" localSheetId="4">#REF!</definedName>
    <definedName name="_m_87" localSheetId="6">#REF!</definedName>
    <definedName name="_m_87" localSheetId="7">#REF!</definedName>
    <definedName name="_m_87" localSheetId="8">#REF!</definedName>
    <definedName name="_m_87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7">#REF!</definedName>
    <definedName name="a" localSheetId="8">#REF!</definedName>
    <definedName name="a">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>#REF!</definedName>
    <definedName name="A_impresión_IM_1" localSheetId="2">[1]Indice!#REF!</definedName>
    <definedName name="A_impresión_IM_1" localSheetId="3">[1]Indice!#REF!</definedName>
    <definedName name="A_impresión_IM_1" localSheetId="4">[1]Indice!#REF!</definedName>
    <definedName name="A_impresión_IM_1" localSheetId="6">[1]Indice!#REF!</definedName>
    <definedName name="A_impresión_IM_1" localSheetId="7">[1]Indice!#REF!</definedName>
    <definedName name="A_impresión_IM_1" localSheetId="8">[1]Indice!#REF!</definedName>
    <definedName name="A_impresión_IM_1">[1]Indice!#REF!</definedName>
    <definedName name="A_impresión_IM_12" localSheetId="2">'[1]Mano de Obra'!#REF!</definedName>
    <definedName name="A_impresión_IM_12" localSheetId="3">'[1]Mano de Obra'!#REF!</definedName>
    <definedName name="A_impresión_IM_12" localSheetId="4">'[1]Mano de Obra'!#REF!</definedName>
    <definedName name="A_impresión_IM_12" localSheetId="6">'[1]Mano de Obra'!#REF!</definedName>
    <definedName name="A_impresión_IM_12" localSheetId="7">'[1]Mano de Obra'!#REF!</definedName>
    <definedName name="A_impresión_IM_12" localSheetId="8">'[1]Mano de Obra'!#REF!</definedName>
    <definedName name="A_impresión_IM_12">'[1]Mano de Obra'!#REF!</definedName>
    <definedName name="A_impresión_IM_13" localSheetId="2">[1]Equipos!#REF!</definedName>
    <definedName name="A_impresión_IM_13" localSheetId="3">[1]Equipos!#REF!</definedName>
    <definedName name="A_impresión_IM_13" localSheetId="4">[1]Equipos!#REF!</definedName>
    <definedName name="A_impresión_IM_13" localSheetId="6">[1]Equipos!#REF!</definedName>
    <definedName name="A_impresión_IM_13" localSheetId="7">[1]Equipos!#REF!</definedName>
    <definedName name="A_impresión_IM_13" localSheetId="8">[1]Equipos!#REF!</definedName>
    <definedName name="A_impresión_IM_13">[1]Equipos!#REF!</definedName>
    <definedName name="A_impresión_IM_14" localSheetId="2">'[1]Listado Items'!#REF!</definedName>
    <definedName name="A_impresión_IM_14" localSheetId="3">'[1]Listado Items'!#REF!</definedName>
    <definedName name="A_impresión_IM_14" localSheetId="4">'[1]Listado Items'!#REF!</definedName>
    <definedName name="A_impresión_IM_14" localSheetId="6">'[1]Listado Items'!#REF!</definedName>
    <definedName name="A_impresión_IM_14" localSheetId="7">'[1]Listado Items'!#REF!</definedName>
    <definedName name="A_impresión_IM_14" localSheetId="8">'[1]Listado Items'!#REF!</definedName>
    <definedName name="A_impresión_IM_14">'[1]Listado Items'!#REF!</definedName>
    <definedName name="A_impresión_IM_14_22" localSheetId="2">#REF!</definedName>
    <definedName name="A_impresión_IM_14_22" localSheetId="3">#REF!</definedName>
    <definedName name="A_impresión_IM_14_22" localSheetId="4">#REF!</definedName>
    <definedName name="A_impresión_IM_14_22" localSheetId="6">#REF!</definedName>
    <definedName name="A_impresión_IM_14_22" localSheetId="7">#REF!</definedName>
    <definedName name="A_impresión_IM_14_22" localSheetId="8">#REF!</definedName>
    <definedName name="A_impresión_IM_14_22">#REF!</definedName>
    <definedName name="A_impresión_IM_19" localSheetId="2">#REF!</definedName>
    <definedName name="A_impresión_IM_19" localSheetId="3">#REF!</definedName>
    <definedName name="A_impresión_IM_19" localSheetId="4">#REF!</definedName>
    <definedName name="A_impresión_IM_19" localSheetId="6">#REF!</definedName>
    <definedName name="A_impresión_IM_19" localSheetId="7">#REF!</definedName>
    <definedName name="A_impresión_IM_19" localSheetId="8">#REF!</definedName>
    <definedName name="A_impresión_IM_19">#REF!</definedName>
    <definedName name="A_impresión_IM_2" localSheetId="2">'[1]Coef. Resumen'!#REF!</definedName>
    <definedName name="A_impresión_IM_2" localSheetId="3">'[1]Coef. Resumen'!#REF!</definedName>
    <definedName name="A_impresión_IM_2" localSheetId="4">'[1]Coef. Resumen'!#REF!</definedName>
    <definedName name="A_impresión_IM_2" localSheetId="6">'[1]Coef. Resumen'!#REF!</definedName>
    <definedName name="A_impresión_IM_2" localSheetId="7">'[1]Coef. Resumen'!#REF!</definedName>
    <definedName name="A_impresión_IM_2" localSheetId="8">'[1]Coef. Resumen'!#REF!</definedName>
    <definedName name="A_impresión_IM_2">'[1]Coef. Resumen'!#REF!</definedName>
    <definedName name="A_impresión_IM_20" localSheetId="2">#REF!</definedName>
    <definedName name="A_impresión_IM_20" localSheetId="3">#REF!</definedName>
    <definedName name="A_impresión_IM_20" localSheetId="4">#REF!</definedName>
    <definedName name="A_impresión_IM_20" localSheetId="6">#REF!</definedName>
    <definedName name="A_impresión_IM_20" localSheetId="7">#REF!</definedName>
    <definedName name="A_impresión_IM_20" localSheetId="8">#REF!</definedName>
    <definedName name="A_impresión_IM_20">#REF!</definedName>
    <definedName name="A_impresión_IM_21" localSheetId="2">#REF!</definedName>
    <definedName name="A_impresión_IM_21" localSheetId="3">#REF!</definedName>
    <definedName name="A_impresión_IM_21" localSheetId="4">#REF!</definedName>
    <definedName name="A_impresión_IM_21" localSheetId="6">#REF!</definedName>
    <definedName name="A_impresión_IM_21" localSheetId="7">#REF!</definedName>
    <definedName name="A_impresión_IM_21" localSheetId="8">#REF!</definedName>
    <definedName name="A_impresión_IM_21">#REF!</definedName>
    <definedName name="A_impresión_IM_3" localSheetId="2">#REF!</definedName>
    <definedName name="A_impresión_IM_3" localSheetId="3">#REF!</definedName>
    <definedName name="A_impresión_IM_3" localSheetId="4">#REF!</definedName>
    <definedName name="A_impresión_IM_3" localSheetId="6">#REF!</definedName>
    <definedName name="A_impresión_IM_3" localSheetId="7">#REF!</definedName>
    <definedName name="A_impresión_IM_3" localSheetId="8">#REF!</definedName>
    <definedName name="A_impresión_IM_3">#REF!</definedName>
    <definedName name="A_impresión_IM_4" localSheetId="2">#REF!</definedName>
    <definedName name="A_impresión_IM_4" localSheetId="3">#REF!</definedName>
    <definedName name="A_impresión_IM_4" localSheetId="4">#REF!</definedName>
    <definedName name="A_impresión_IM_4" localSheetId="6">#REF!</definedName>
    <definedName name="A_impresión_IM_4" localSheetId="7">#REF!</definedName>
    <definedName name="A_impresión_IM_4" localSheetId="8">#REF!</definedName>
    <definedName name="A_impresión_IM_4">#REF!</definedName>
    <definedName name="A_impresión_IM_41" localSheetId="2">#REF!</definedName>
    <definedName name="A_impresión_IM_41" localSheetId="3">#REF!</definedName>
    <definedName name="A_impresión_IM_41" localSheetId="4">#REF!</definedName>
    <definedName name="A_impresión_IM_41" localSheetId="6">#REF!</definedName>
    <definedName name="A_impresión_IM_41" localSheetId="7">#REF!</definedName>
    <definedName name="A_impresión_IM_41" localSheetId="8">#REF!</definedName>
    <definedName name="A_impresión_IM_41">#REF!</definedName>
    <definedName name="A_impresión_IM_5" localSheetId="2">#REF!</definedName>
    <definedName name="A_impresión_IM_5" localSheetId="3">#REF!</definedName>
    <definedName name="A_impresión_IM_5" localSheetId="4">#REF!</definedName>
    <definedName name="A_impresión_IM_5" localSheetId="6">#REF!</definedName>
    <definedName name="A_impresión_IM_5" localSheetId="7">#REF!</definedName>
    <definedName name="A_impresión_IM_5" localSheetId="8">#REF!</definedName>
    <definedName name="A_impresión_IM_5">#REF!</definedName>
    <definedName name="A_impresión_IM_60" localSheetId="2">#REF!</definedName>
    <definedName name="A_impresión_IM_60" localSheetId="3">#REF!</definedName>
    <definedName name="A_impresión_IM_60" localSheetId="4">#REF!</definedName>
    <definedName name="A_impresión_IM_60" localSheetId="6">#REF!</definedName>
    <definedName name="A_impresión_IM_60" localSheetId="7">#REF!</definedName>
    <definedName name="A_impresión_IM_60" localSheetId="8">#REF!</definedName>
    <definedName name="A_impresión_IM_60">#REF!</definedName>
    <definedName name="A_impresión_IM_61" localSheetId="2">#REF!</definedName>
    <definedName name="A_impresión_IM_61" localSheetId="3">#REF!</definedName>
    <definedName name="A_impresión_IM_61" localSheetId="4">#REF!</definedName>
    <definedName name="A_impresión_IM_61" localSheetId="6">#REF!</definedName>
    <definedName name="A_impresión_IM_61" localSheetId="7">#REF!</definedName>
    <definedName name="A_impresión_IM_61" localSheetId="8">#REF!</definedName>
    <definedName name="A_impresión_IM_61">#REF!</definedName>
    <definedName name="A_impresión_IM_64" localSheetId="2">#REF!</definedName>
    <definedName name="A_impresión_IM_64" localSheetId="3">#REF!</definedName>
    <definedName name="A_impresión_IM_64" localSheetId="4">#REF!</definedName>
    <definedName name="A_impresión_IM_64" localSheetId="6">#REF!</definedName>
    <definedName name="A_impresión_IM_64" localSheetId="7">#REF!</definedName>
    <definedName name="A_impresión_IM_64" localSheetId="8">#REF!</definedName>
    <definedName name="A_impresión_IM_64">#REF!</definedName>
    <definedName name="A_impresión_IM_65" localSheetId="2">#REF!</definedName>
    <definedName name="A_impresión_IM_65" localSheetId="3">#REF!</definedName>
    <definedName name="A_impresión_IM_65" localSheetId="4">#REF!</definedName>
    <definedName name="A_impresión_IM_65" localSheetId="6">#REF!</definedName>
    <definedName name="A_impresión_IM_65" localSheetId="7">#REF!</definedName>
    <definedName name="A_impresión_IM_65" localSheetId="8">#REF!</definedName>
    <definedName name="A_impresión_IM_65">#REF!</definedName>
    <definedName name="A_impresión_IM_66" localSheetId="2">'[1]AUX Dosaje Hormigón'!#REF!</definedName>
    <definedName name="A_impresión_IM_66" localSheetId="3">'[1]AUX Dosaje Hormigón'!#REF!</definedName>
    <definedName name="A_impresión_IM_66" localSheetId="4">'[1]AUX Dosaje Hormigón'!#REF!</definedName>
    <definedName name="A_impresión_IM_66" localSheetId="6">'[1]AUX Dosaje Hormigón'!#REF!</definedName>
    <definedName name="A_impresión_IM_66" localSheetId="7">'[1]AUX Dosaje Hormigón'!#REF!</definedName>
    <definedName name="A_impresión_IM_66" localSheetId="8">'[1]AUX Dosaje Hormigón'!#REF!</definedName>
    <definedName name="A_impresión_IM_66">'[1]AUX Dosaje Hormigón'!#REF!</definedName>
    <definedName name="A_impresión_IM_67" localSheetId="2">'[1]AUX Ejecución Hormigón'!#REF!</definedName>
    <definedName name="A_impresión_IM_67" localSheetId="3">'[1]AUX Ejecución Hormigón'!#REF!</definedName>
    <definedName name="A_impresión_IM_67" localSheetId="4">'[1]AUX Ejecución Hormigón'!#REF!</definedName>
    <definedName name="A_impresión_IM_67" localSheetId="6">'[1]AUX Ejecución Hormigón'!#REF!</definedName>
    <definedName name="A_impresión_IM_67" localSheetId="7">'[1]AUX Ejecución Hormigón'!#REF!</definedName>
    <definedName name="A_impresión_IM_67" localSheetId="8">'[1]AUX Ejecución Hormigón'!#REF!</definedName>
    <definedName name="A_impresión_IM_67">'[1]AUX Ejecución Hormigón'!#REF!</definedName>
    <definedName name="A_impresión_IM_7" localSheetId="2">#REF!</definedName>
    <definedName name="A_impresión_IM_7" localSheetId="3">#REF!</definedName>
    <definedName name="A_impresión_IM_7" localSheetId="4">#REF!</definedName>
    <definedName name="A_impresión_IM_7" localSheetId="6">#REF!</definedName>
    <definedName name="A_impresión_IM_7" localSheetId="7">#REF!</definedName>
    <definedName name="A_impresión_IM_7" localSheetId="8">#REF!</definedName>
    <definedName name="A_impresión_IM_7">#REF!</definedName>
    <definedName name="A_impresión_IM_70" localSheetId="2">'[2]Aux ADN 420'!#REF!</definedName>
    <definedName name="A_impresión_IM_70" localSheetId="3">'[2]Aux ADN 420'!#REF!</definedName>
    <definedName name="A_impresión_IM_70" localSheetId="4">'[2]Aux ADN 420'!#REF!</definedName>
    <definedName name="A_impresión_IM_70" localSheetId="6">'[2]Aux ADN 420'!#REF!</definedName>
    <definedName name="A_impresión_IM_70" localSheetId="7">'[2]Aux ADN 420'!#REF!</definedName>
    <definedName name="A_impresión_IM_70" localSheetId="8">'[2]Aux ADN 420'!#REF!</definedName>
    <definedName name="A_impresión_IM_70">'[2]Aux ADN 420'!#REF!</definedName>
    <definedName name="A_impresión_IM_74" localSheetId="2">#REF!</definedName>
    <definedName name="A_impresión_IM_74" localSheetId="3">#REF!</definedName>
    <definedName name="A_impresión_IM_74" localSheetId="4">#REF!</definedName>
    <definedName name="A_impresión_IM_74" localSheetId="6">#REF!</definedName>
    <definedName name="A_impresión_IM_74" localSheetId="7">#REF!</definedName>
    <definedName name="A_impresión_IM_74" localSheetId="8">#REF!</definedName>
    <definedName name="A_impresión_IM_74">#REF!</definedName>
    <definedName name="A_impresión_IM_75" localSheetId="2">#REF!</definedName>
    <definedName name="A_impresión_IM_75" localSheetId="3">#REF!</definedName>
    <definedName name="A_impresión_IM_75" localSheetId="4">#REF!</definedName>
    <definedName name="A_impresión_IM_75" localSheetId="6">#REF!</definedName>
    <definedName name="A_impresión_IM_75" localSheetId="7">#REF!</definedName>
    <definedName name="A_impresión_IM_75" localSheetId="8">#REF!</definedName>
    <definedName name="A_impresión_IM_75">#REF!</definedName>
    <definedName name="A_impresión_IM_76" localSheetId="2">#REF!</definedName>
    <definedName name="A_impresión_IM_76" localSheetId="3">#REF!</definedName>
    <definedName name="A_impresión_IM_76" localSheetId="4">#REF!</definedName>
    <definedName name="A_impresión_IM_76" localSheetId="6">#REF!</definedName>
    <definedName name="A_impresión_IM_76" localSheetId="7">#REF!</definedName>
    <definedName name="A_impresión_IM_76" localSheetId="8">#REF!</definedName>
    <definedName name="A_impresión_IM_76">#REF!</definedName>
    <definedName name="A_impresión_IM_77" localSheetId="2">#REF!</definedName>
    <definedName name="A_impresión_IM_77" localSheetId="3">#REF!</definedName>
    <definedName name="A_impresión_IM_77" localSheetId="4">#REF!</definedName>
    <definedName name="A_impresión_IM_77" localSheetId="6">#REF!</definedName>
    <definedName name="A_impresión_IM_77" localSheetId="7">#REF!</definedName>
    <definedName name="A_impresión_IM_77" localSheetId="8">#REF!</definedName>
    <definedName name="A_impresión_IM_77">#REF!</definedName>
    <definedName name="A_impresión_IM_8" localSheetId="2">#REF!</definedName>
    <definedName name="A_impresión_IM_8" localSheetId="3">#REF!</definedName>
    <definedName name="A_impresión_IM_8" localSheetId="4">#REF!</definedName>
    <definedName name="A_impresión_IM_8" localSheetId="6">#REF!</definedName>
    <definedName name="A_impresión_IM_8" localSheetId="7">#REF!</definedName>
    <definedName name="A_impresión_IM_8" localSheetId="8">#REF!</definedName>
    <definedName name="A_impresión_IM_8">#REF!</definedName>
    <definedName name="A_IMPRESIÚN_IM" localSheetId="2">#REF!</definedName>
    <definedName name="A_IMPRESIÚN_IM" localSheetId="3">#REF!</definedName>
    <definedName name="A_IMPRESIÚN_IM" localSheetId="4">#REF!</definedName>
    <definedName name="A_IMPRESIÚN_IM" localSheetId="6">#REF!</definedName>
    <definedName name="A_IMPRESIÚN_IM" localSheetId="7">#REF!</definedName>
    <definedName name="A_IMPRESIÚN_IM" localSheetId="8">#REF!</definedName>
    <definedName name="A_IMPRESIÚN_IM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ad" localSheetId="2">#REF!</definedName>
    <definedName name="ad" localSheetId="3">#REF!</definedName>
    <definedName name="ad" localSheetId="4">#REF!</definedName>
    <definedName name="ad" localSheetId="6">#REF!</definedName>
    <definedName name="ad" localSheetId="7">#REF!</definedName>
    <definedName name="ad" localSheetId="8">#REF!</definedName>
    <definedName name="ad">#REF!</definedName>
    <definedName name="adaa" localSheetId="2">#REF!</definedName>
    <definedName name="adaa" localSheetId="3">#REF!</definedName>
    <definedName name="adaa" localSheetId="4">#REF!</definedName>
    <definedName name="adaa" localSheetId="6">#REF!</definedName>
    <definedName name="adaa" localSheetId="7">#REF!</definedName>
    <definedName name="adaa" localSheetId="8">#REF!</definedName>
    <definedName name="adaa">#REF!</definedName>
    <definedName name="adsf">[3]Equipos!$B$10:$B$65536</definedName>
    <definedName name="AGAAF" localSheetId="2">'[4]Listado Items'!#REF!</definedName>
    <definedName name="AGAAF" localSheetId="3">'[4]Listado Items'!#REF!</definedName>
    <definedName name="AGAAF" localSheetId="4">'[4]Listado Items'!#REF!</definedName>
    <definedName name="AGAAF" localSheetId="6">'[4]Listado Items'!#REF!</definedName>
    <definedName name="AGAAF" localSheetId="7">'[4]Listado Items'!#REF!</definedName>
    <definedName name="AGAAF" localSheetId="8">'[4]Listado Items'!#REF!</definedName>
    <definedName name="AGAAF">'[4]Listado Items'!#REF!</definedName>
    <definedName name="_xlnm.Print_Area" localSheetId="2">'A1'!$A$1:$I$14</definedName>
    <definedName name="_xlnm.Print_Area" localSheetId="3">'A2'!$A$1:$I$9</definedName>
    <definedName name="_xlnm.Print_Area" localSheetId="4">'A3'!$A$1:$I$9</definedName>
    <definedName name="_xlnm.Print_Area" localSheetId="5">'A4'!$A$1:$I$8</definedName>
    <definedName name="_xlnm.Print_Area" localSheetId="6">'A5'!$A$1:$H$14</definedName>
    <definedName name="_xlnm.Print_Area" localSheetId="7">'A6'!$A$1:$H$19</definedName>
    <definedName name="_xlnm.Print_Area" localSheetId="1">'Detalle cómputo'!$B:$I</definedName>
    <definedName name="_xlnm.Print_Area" localSheetId="0">'Resumen cómputo'!$A$1:$G$24</definedName>
    <definedName name="_xlnm.Print_Area" localSheetId="8">'Volumenes H°'!$A$1:$J$12</definedName>
    <definedName name="asdfgadf" localSheetId="2">[1]Indice!#REF!</definedName>
    <definedName name="asdfgadf" localSheetId="3">[1]Indice!#REF!</definedName>
    <definedName name="asdfgadf" localSheetId="4">[1]Indice!#REF!</definedName>
    <definedName name="asdfgadf" localSheetId="6">[1]Indice!#REF!</definedName>
    <definedName name="asdfgadf" localSheetId="7">[1]Indice!#REF!</definedName>
    <definedName name="asdfgadf" localSheetId="8">[1]Indice!#REF!</definedName>
    <definedName name="asdfgadf">[1]Indice!#REF!</definedName>
    <definedName name="b" localSheetId="2">#REF!</definedName>
    <definedName name="b" localSheetId="3">#REF!</definedName>
    <definedName name="b" localSheetId="4">#REF!</definedName>
    <definedName name="b" localSheetId="6">#REF!</definedName>
    <definedName name="b" localSheetId="7">#REF!</definedName>
    <definedName name="b" localSheetId="8">#REF!</definedName>
    <definedName name="b">#REF!</definedName>
    <definedName name="ccccc" localSheetId="2">#REF!</definedName>
    <definedName name="ccccc" localSheetId="3">#REF!</definedName>
    <definedName name="ccccc" localSheetId="4">#REF!</definedName>
    <definedName name="ccccc" localSheetId="6">#REF!</definedName>
    <definedName name="ccccc" localSheetId="7">#REF!</definedName>
    <definedName name="ccccc" localSheetId="8">#REF!</definedName>
    <definedName name="ccccc">#REF!</definedName>
    <definedName name="DATOS">#N/A</definedName>
    <definedName name="DATOS_116" localSheetId="2">#REF!</definedName>
    <definedName name="DATOS_116" localSheetId="3">#REF!</definedName>
    <definedName name="DATOS_116" localSheetId="4">#REF!</definedName>
    <definedName name="DATOS_116" localSheetId="6">#REF!</definedName>
    <definedName name="DATOS_116" localSheetId="7">#REF!</definedName>
    <definedName name="DATOS_116" localSheetId="8">#REF!</definedName>
    <definedName name="DATOS_116">#REF!</definedName>
    <definedName name="dfgsdfgdsg" localSheetId="2">#REF!</definedName>
    <definedName name="dfgsdfgdsg" localSheetId="3">#REF!</definedName>
    <definedName name="dfgsdfgdsg" localSheetId="4">#REF!</definedName>
    <definedName name="dfgsdfgdsg" localSheetId="6">#REF!</definedName>
    <definedName name="dfgsdfgdsg" localSheetId="7">#REF!</definedName>
    <definedName name="dfgsdfgdsg" localSheetId="8">#REF!</definedName>
    <definedName name="dfgsdfgdsg">#REF!</definedName>
    <definedName name="DOLAR">[5]EQUIP!$B$113</definedName>
    <definedName name="E5_0" localSheetId="2">#REF!</definedName>
    <definedName name="E5_0" localSheetId="3">#REF!</definedName>
    <definedName name="E5_0" localSheetId="4">#REF!</definedName>
    <definedName name="E5_0" localSheetId="6">#REF!</definedName>
    <definedName name="E5_0" localSheetId="7">#REF!</definedName>
    <definedName name="E5_0" localSheetId="0">#REF!</definedName>
    <definedName name="E5_0" localSheetId="8">#REF!</definedName>
    <definedName name="E5_0">#REF!</definedName>
    <definedName name="EQUIPOS" localSheetId="2">[6]MATERIALES!#REF!</definedName>
    <definedName name="EQUIPOS" localSheetId="3">[6]MATERIALES!#REF!</definedName>
    <definedName name="EQUIPOS" localSheetId="4">[6]MATERIALES!#REF!</definedName>
    <definedName name="EQUIPOS" localSheetId="6">[6]MATERIALES!#REF!</definedName>
    <definedName name="EQUIPOS" localSheetId="7">[6]MATERIALES!#REF!</definedName>
    <definedName name="EQUIPOS" localSheetId="0">[6]MATERIALES!#REF!</definedName>
    <definedName name="EQUIPOS" localSheetId="8">[6]MATERIALES!#REF!</definedName>
    <definedName name="EQUIPOS">[6]MATERIALES!#REF!</definedName>
    <definedName name="Excel_BuiltIn__FilterDatabase_14" localSheetId="2">#REF!</definedName>
    <definedName name="Excel_BuiltIn__FilterDatabase_14" localSheetId="3">#REF!</definedName>
    <definedName name="Excel_BuiltIn__FilterDatabase_14" localSheetId="4">#REF!</definedName>
    <definedName name="Excel_BuiltIn__FilterDatabase_14" localSheetId="6">#REF!</definedName>
    <definedName name="Excel_BuiltIn__FilterDatabase_14" localSheetId="7">#REF!</definedName>
    <definedName name="Excel_BuiltIn__FilterDatabase_14" localSheetId="0">#REF!</definedName>
    <definedName name="Excel_BuiltIn__FilterDatabase_14" localSheetId="8">#REF!</definedName>
    <definedName name="Excel_BuiltIn__FilterDatabase_14">#REF!</definedName>
    <definedName name="Excel_BuiltIn__FilterDatabase_14_22" localSheetId="2">#REF!</definedName>
    <definedName name="Excel_BuiltIn__FilterDatabase_14_22" localSheetId="3">#REF!</definedName>
    <definedName name="Excel_BuiltIn__FilterDatabase_14_22" localSheetId="4">#REF!</definedName>
    <definedName name="Excel_BuiltIn__FilterDatabase_14_22" localSheetId="6">#REF!</definedName>
    <definedName name="Excel_BuiltIn__FilterDatabase_14_22" localSheetId="7">#REF!</definedName>
    <definedName name="Excel_BuiltIn__FilterDatabase_14_22" localSheetId="0">#REF!</definedName>
    <definedName name="Excel_BuiltIn__FilterDatabase_14_22" localSheetId="8">#REF!</definedName>
    <definedName name="Excel_BuiltIn__FilterDatabase_14_22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6">#REF!</definedName>
    <definedName name="Excel_BuiltIn__FilterDatabase_2" localSheetId="7">#REF!</definedName>
    <definedName name="Excel_BuiltIn__FilterDatabase_2" localSheetId="0">#REF!</definedName>
    <definedName name="Excel_BuiltIn__FilterDatabase_2" localSheetId="8">#REF!</definedName>
    <definedName name="Excel_BuiltIn__FilterDatabase_2">#REF!</definedName>
    <definedName name="FASDFA" localSheetId="2">[4]Indice!#REF!</definedName>
    <definedName name="FASDFA" localSheetId="3">[4]Indice!#REF!</definedName>
    <definedName name="FASDFA" localSheetId="4">[4]Indice!#REF!</definedName>
    <definedName name="FASDFA" localSheetId="6">[4]Indice!#REF!</definedName>
    <definedName name="FASDFA" localSheetId="7">[4]Indice!#REF!</definedName>
    <definedName name="FASDFA" localSheetId="0">[4]Indice!#REF!</definedName>
    <definedName name="FASDFA" localSheetId="8">[4]Indice!#REF!</definedName>
    <definedName name="FASDFA">[4]Indice!#REF!</definedName>
    <definedName name="FDAS" localSheetId="2">[4]Equipos!#REF!</definedName>
    <definedName name="FDAS" localSheetId="3">[4]Equipos!#REF!</definedName>
    <definedName name="FDAS" localSheetId="4">[4]Equipos!#REF!</definedName>
    <definedName name="FDAS" localSheetId="6">[4]Equipos!#REF!</definedName>
    <definedName name="FDAS" localSheetId="7">[4]Equipos!#REF!</definedName>
    <definedName name="FDAS" localSheetId="0">[4]Equipos!#REF!</definedName>
    <definedName name="FDAS" localSheetId="8">[4]Equipos!#REF!</definedName>
    <definedName name="FDAS">[4]Equipos!#REF!</definedName>
    <definedName name="FDSAGA" localSheetId="2">'[4]Precios Basicos Materiales'!#REF!</definedName>
    <definedName name="FDSAGA" localSheetId="3">'[4]Precios Basicos Materiales'!#REF!</definedName>
    <definedName name="FDSAGA" localSheetId="4">'[4]Precios Basicos Materiales'!#REF!</definedName>
    <definedName name="FDSAGA" localSheetId="6">'[4]Precios Basicos Materiales'!#REF!</definedName>
    <definedName name="FDSAGA" localSheetId="7">'[4]Precios Basicos Materiales'!#REF!</definedName>
    <definedName name="FDSAGA" localSheetId="0">'[4]Precios Basicos Materiales'!#REF!</definedName>
    <definedName name="FDSAGA" localSheetId="8">'[4]Precios Basicos Materiales'!#REF!</definedName>
    <definedName name="FDSAGA">'[4]Precios Basicos Materiales'!#REF!</definedName>
    <definedName name="INS">[5]INS!$A$6:$G$231</definedName>
    <definedName name="Item2c" localSheetId="2">'[6]ANALISIS DE PRECIOS'!#REF!</definedName>
    <definedName name="Item2c" localSheetId="3">'[6]ANALISIS DE PRECIOS'!#REF!</definedName>
    <definedName name="Item2c" localSheetId="4">'[6]ANALISIS DE PRECIOS'!#REF!</definedName>
    <definedName name="Item2c" localSheetId="6">'[6]ANALISIS DE PRECIOS'!#REF!</definedName>
    <definedName name="Item2c" localSheetId="7">'[6]ANALISIS DE PRECIOS'!#REF!</definedName>
    <definedName name="Item2c" localSheetId="8">'[6]ANALISIS DE PRECIOS'!#REF!</definedName>
    <definedName name="Item2c">'[6]ANALISIS DE PRECIOS'!#REF!</definedName>
    <definedName name="MATERIALES">[2]Materiales!$B$5:$B$65506</definedName>
    <definedName name="PARC">#N/A</definedName>
    <definedName name="PARC_116" localSheetId="2">#REF!</definedName>
    <definedName name="PARC_116" localSheetId="3">#REF!</definedName>
    <definedName name="PARC_116" localSheetId="4">#REF!</definedName>
    <definedName name="PARC_116" localSheetId="6">#REF!</definedName>
    <definedName name="PARC_116" localSheetId="7">#REF!</definedName>
    <definedName name="PARC_116" localSheetId="8">#REF!</definedName>
    <definedName name="PARC_116">#REF!</definedName>
    <definedName name="porcentajesobrelaventasiniva" localSheetId="2">#REF!</definedName>
    <definedName name="porcentajesobrelaventasiniva" localSheetId="3">#REF!</definedName>
    <definedName name="porcentajesobrelaventasiniva" localSheetId="4">#REF!</definedName>
    <definedName name="porcentajesobrelaventasiniva" localSheetId="6">#REF!</definedName>
    <definedName name="porcentajesobrelaventasiniva" localSheetId="7">#REF!</definedName>
    <definedName name="porcentajesobrelaventasiniva" localSheetId="8">#REF!</definedName>
    <definedName name="porcentajesobrelaventasiniva">#REF!</definedName>
    <definedName name="RES">#N/A</definedName>
    <definedName name="RES_116" localSheetId="2">#REF!</definedName>
    <definedName name="RES_116" localSheetId="3">#REF!</definedName>
    <definedName name="RES_116" localSheetId="4">#REF!</definedName>
    <definedName name="RES_116" localSheetId="6">#REF!</definedName>
    <definedName name="RES_116" localSheetId="7">#REF!</definedName>
    <definedName name="RES_116" localSheetId="8">#REF!</definedName>
    <definedName name="RES_116">#REF!</definedName>
    <definedName name="RESUMEN">#N/A</definedName>
    <definedName name="RESUMEN_116" localSheetId="2">#REF!</definedName>
    <definedName name="RESUMEN_116" localSheetId="3">#REF!</definedName>
    <definedName name="RESUMEN_116" localSheetId="4">#REF!</definedName>
    <definedName name="RESUMEN_116" localSheetId="6">#REF!</definedName>
    <definedName name="RESUMEN_116" localSheetId="7">#REF!</definedName>
    <definedName name="RESUMEN_116" localSheetId="8">#REF!</definedName>
    <definedName name="RESUMEN_116">#REF!</definedName>
    <definedName name="_xlnm.Print_Titles" localSheetId="1">'Detalle cómputo'!$1:$3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7"/>
  <c r="F31"/>
  <c r="E31"/>
  <c r="C31"/>
  <c r="I30"/>
  <c r="H30"/>
  <c r="G30"/>
  <c r="F30"/>
  <c r="E30"/>
  <c r="D30"/>
  <c r="C30"/>
  <c r="D31"/>
  <c r="G19"/>
  <c r="F19"/>
  <c r="E19"/>
  <c r="D19"/>
  <c r="C19"/>
  <c r="G18"/>
  <c r="F18"/>
  <c r="E18"/>
  <c r="D18"/>
  <c r="C18"/>
  <c r="I17"/>
  <c r="H17"/>
  <c r="G17"/>
  <c r="F17"/>
  <c r="D17"/>
  <c r="C17"/>
  <c r="E17"/>
  <c r="B2" l="1"/>
  <c r="E60"/>
  <c r="D60"/>
  <c r="C60"/>
  <c r="H59"/>
  <c r="G59"/>
  <c r="F59"/>
  <c r="E59"/>
  <c r="D59"/>
  <c r="C59"/>
  <c r="H58"/>
  <c r="G58"/>
  <c r="F58"/>
  <c r="E58"/>
  <c r="D58"/>
  <c r="C58"/>
  <c r="E55"/>
  <c r="D55"/>
  <c r="C55"/>
  <c r="H54"/>
  <c r="G54"/>
  <c r="F54"/>
  <c r="E54"/>
  <c r="D54"/>
  <c r="C54"/>
  <c r="H53"/>
  <c r="G53"/>
  <c r="F53"/>
  <c r="E53"/>
  <c r="D53"/>
  <c r="C53"/>
  <c r="E50"/>
  <c r="D50"/>
  <c r="C50"/>
  <c r="D49"/>
  <c r="C49"/>
  <c r="E48"/>
  <c r="D48"/>
  <c r="C48"/>
  <c r="H49"/>
  <c r="G49"/>
  <c r="F49"/>
  <c r="H48"/>
  <c r="G48"/>
  <c r="F48"/>
  <c r="E49"/>
  <c r="C57"/>
  <c r="C52"/>
  <c r="C47"/>
  <c r="C46"/>
  <c r="G43"/>
  <c r="F43"/>
  <c r="E43"/>
  <c r="D43"/>
  <c r="C43"/>
  <c r="H42"/>
  <c r="G42"/>
  <c r="F42"/>
  <c r="E42"/>
  <c r="H41"/>
  <c r="G41"/>
  <c r="F41"/>
  <c r="E41"/>
  <c r="C41"/>
  <c r="D38"/>
  <c r="C38"/>
  <c r="G38"/>
  <c r="F38"/>
  <c r="E38"/>
  <c r="G37"/>
  <c r="H37"/>
  <c r="H36"/>
  <c r="F37"/>
  <c r="F36"/>
  <c r="E37"/>
  <c r="G36"/>
  <c r="E36"/>
  <c r="C36"/>
  <c r="C40"/>
  <c r="C35"/>
  <c r="C34"/>
  <c r="C28"/>
  <c r="G12"/>
  <c r="F12"/>
  <c r="E12"/>
  <c r="D12"/>
  <c r="I11"/>
  <c r="H11"/>
  <c r="G11"/>
  <c r="D11"/>
  <c r="G8"/>
  <c r="D8"/>
  <c r="G7"/>
  <c r="D7"/>
  <c r="I6"/>
  <c r="H6"/>
  <c r="G6"/>
  <c r="F6"/>
  <c r="E6"/>
  <c r="D6"/>
  <c r="C6"/>
  <c r="C5"/>
  <c r="G25"/>
  <c r="F25"/>
  <c r="E25"/>
  <c r="D25"/>
  <c r="C25"/>
  <c r="I24"/>
  <c r="H24"/>
  <c r="G24"/>
  <c r="D24"/>
  <c r="C24"/>
  <c r="C15"/>
  <c r="C10"/>
  <c r="C4"/>
  <c r="G8" i="38"/>
  <c r="G7"/>
  <c r="C15" i="45" l="1"/>
  <c r="C10"/>
  <c r="G50" i="47" l="1"/>
  <c r="G55"/>
  <c r="G60"/>
  <c r="F50" l="1"/>
  <c r="H8" i="45"/>
  <c r="H50" i="47" s="1"/>
  <c r="H51" s="1"/>
  <c r="F55"/>
  <c r="H13" i="45"/>
  <c r="F60" i="47"/>
  <c r="H18" i="45"/>
  <c r="H13" i="37"/>
  <c r="H43" i="47" s="1"/>
  <c r="H44" s="1"/>
  <c r="H7" i="35"/>
  <c r="H25" i="47" s="1"/>
  <c r="H12" i="43"/>
  <c r="H12" i="47" s="1"/>
  <c r="H9" i="45"/>
  <c r="C5"/>
  <c r="C4"/>
  <c r="B2"/>
  <c r="A2"/>
  <c r="C10" i="37"/>
  <c r="C5"/>
  <c r="C10" i="43"/>
  <c r="C4"/>
  <c r="C5"/>
  <c r="H55" i="47" l="1"/>
  <c r="H56" s="1"/>
  <c r="H14" i="45"/>
  <c r="F17" i="24" s="1"/>
  <c r="H60" i="47"/>
  <c r="H61" s="1"/>
  <c r="H19" i="45"/>
  <c r="F18" i="24" s="1"/>
  <c r="F16"/>
  <c r="H8" i="38"/>
  <c r="I8" s="1"/>
  <c r="H7"/>
  <c r="H21" i="45" l="1"/>
  <c r="E8" i="43"/>
  <c r="E7"/>
  <c r="B2"/>
  <c r="A2"/>
  <c r="F7" l="1"/>
  <c r="E7" i="47"/>
  <c r="F8" i="43"/>
  <c r="E8" i="47"/>
  <c r="I12" i="43"/>
  <c r="I13" l="1"/>
  <c r="F8" i="24" s="1"/>
  <c r="I12" i="47"/>
  <c r="I13" s="1"/>
  <c r="H8" i="43"/>
  <c r="F8" i="47"/>
  <c r="H7" i="43"/>
  <c r="F7" i="47"/>
  <c r="H8" i="37"/>
  <c r="H8" i="34"/>
  <c r="H9" i="38"/>
  <c r="I9" s="1"/>
  <c r="H10"/>
  <c r="I10" s="1"/>
  <c r="B2"/>
  <c r="A2"/>
  <c r="H14" i="37"/>
  <c r="F14" i="24" s="1"/>
  <c r="B4" i="37"/>
  <c r="C4" s="1"/>
  <c r="B2"/>
  <c r="A2"/>
  <c r="B4" i="35"/>
  <c r="I7"/>
  <c r="B2"/>
  <c r="A2"/>
  <c r="H7" i="32"/>
  <c r="B2"/>
  <c r="C4"/>
  <c r="C4" i="34"/>
  <c r="H7"/>
  <c r="H18" i="47" s="1"/>
  <c r="H7" l="1"/>
  <c r="I7" i="43"/>
  <c r="I8"/>
  <c r="I8" i="47" s="1"/>
  <c r="H8"/>
  <c r="I8" i="35"/>
  <c r="I26" i="47" s="1"/>
  <c r="I25"/>
  <c r="I8" i="34"/>
  <c r="I19" i="47" s="1"/>
  <c r="H19"/>
  <c r="I7" i="32"/>
  <c r="H31" i="47"/>
  <c r="H9" i="37"/>
  <c r="F13" i="24" s="1"/>
  <c r="H38" i="47"/>
  <c r="H39" s="1"/>
  <c r="C4" i="35"/>
  <c r="B22" i="47"/>
  <c r="C22" s="1"/>
  <c r="I7" i="34"/>
  <c r="I7" i="38"/>
  <c r="I11" s="1"/>
  <c r="I9" i="43" l="1"/>
  <c r="F7" i="24" s="1"/>
  <c r="I7" i="47"/>
  <c r="I9" s="1"/>
  <c r="I18"/>
  <c r="I20" s="1"/>
  <c r="I9" i="34"/>
  <c r="F9" i="24" s="1"/>
  <c r="F10"/>
  <c r="I8" i="32"/>
  <c r="F11" i="24" s="1"/>
  <c r="I31" i="47"/>
  <c r="I32" s="1"/>
  <c r="B2" i="34"/>
  <c r="A2" l="1"/>
  <c r="A2" i="32" l="1"/>
</calcChain>
</file>

<file path=xl/sharedStrings.xml><?xml version="1.0" encoding="utf-8"?>
<sst xmlns="http://schemas.openxmlformats.org/spreadsheetml/2006/main" count="160" uniqueCount="87">
  <si>
    <t>Item</t>
  </si>
  <si>
    <t>Designación</t>
  </si>
  <si>
    <t>A</t>
  </si>
  <si>
    <t>B</t>
  </si>
  <si>
    <t>Rubro</t>
  </si>
  <si>
    <t>Unidad</t>
  </si>
  <si>
    <t>Cantidad computada</t>
  </si>
  <si>
    <t>m3</t>
  </si>
  <si>
    <t>ml</t>
  </si>
  <si>
    <t>gl</t>
  </si>
  <si>
    <t>Elementos estructurales</t>
  </si>
  <si>
    <t>Columnas cortas de H°A°</t>
  </si>
  <si>
    <t>Limpieza del área de trabajo</t>
  </si>
  <si>
    <t>Trabajos complementarios</t>
  </si>
  <si>
    <t>Diámetro (m)</t>
  </si>
  <si>
    <t>Longitud (m)</t>
  </si>
  <si>
    <t>Sección (m²)</t>
  </si>
  <si>
    <t xml:space="preserve">Cantidad </t>
  </si>
  <si>
    <t xml:space="preserve">Cantidad (u) </t>
  </si>
  <si>
    <t>Longitud unitaria (m)</t>
  </si>
  <si>
    <t>Volumen total (m³)</t>
  </si>
  <si>
    <t>b (m)</t>
  </si>
  <si>
    <t>a (m)</t>
  </si>
  <si>
    <t>Cantidad (u)</t>
  </si>
  <si>
    <t>Volumen unitario H° (m³)</t>
  </si>
  <si>
    <t>Volumen total H° (m³)</t>
  </si>
  <si>
    <t>Perfiles de acero F-24</t>
  </si>
  <si>
    <t xml:space="preserve">Long. unitaria </t>
  </si>
  <si>
    <t>(m)</t>
  </si>
  <si>
    <t xml:space="preserve">(u) </t>
  </si>
  <si>
    <t>Elemento</t>
  </si>
  <si>
    <t>6.1</t>
  </si>
  <si>
    <t>6.2</t>
  </si>
  <si>
    <t>kg</t>
  </si>
  <si>
    <t>Barras de Ø6 mm</t>
  </si>
  <si>
    <t>Barras de Ø12 mm</t>
  </si>
  <si>
    <t>Columnas cortas de H°A° (H-25)</t>
  </si>
  <si>
    <t>IPN 200</t>
  </si>
  <si>
    <t>Columnas cortas</t>
  </si>
  <si>
    <t>Pilotines</t>
  </si>
  <si>
    <t>Para recalce medianera</t>
  </si>
  <si>
    <t>Perfil tipo IPN</t>
  </si>
  <si>
    <t>Perfiles estructurales</t>
  </si>
  <si>
    <t>Para dintel</t>
  </si>
  <si>
    <t xml:space="preserve">Cómputos métricos </t>
  </si>
  <si>
    <t>Excavaciones</t>
  </si>
  <si>
    <t>Cabezales</t>
  </si>
  <si>
    <t>Cabezales de H°A° (H-25)</t>
  </si>
  <si>
    <t>Ancho (m)</t>
  </si>
  <si>
    <t xml:space="preserve">Para cabezales </t>
  </si>
  <si>
    <t>Volumen unitario  (m³)</t>
  </si>
  <si>
    <t>1.1</t>
  </si>
  <si>
    <t>1.2</t>
  </si>
  <si>
    <t>Excavación para cabezales</t>
  </si>
  <si>
    <t>Acero ADN 420 colocado</t>
  </si>
  <si>
    <t>Demoliciones parciales</t>
  </si>
  <si>
    <t xml:space="preserve">Total </t>
  </si>
  <si>
    <t>5.1</t>
  </si>
  <si>
    <t>5.2</t>
  </si>
  <si>
    <t>Cabezales de H°A°</t>
  </si>
  <si>
    <t>Precarga de pilotes</t>
  </si>
  <si>
    <t xml:space="preserve">Vinculación de perfil metálico con columnas </t>
  </si>
  <si>
    <t>Pilotes de H°A° (H-25) de 30 cm de diám.</t>
  </si>
  <si>
    <t>6.3</t>
  </si>
  <si>
    <t>D 
(m)</t>
  </si>
  <si>
    <t>Volumen unitario (m³)</t>
  </si>
  <si>
    <r>
      <t>Área longitudinal (m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</si>
  <si>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Barras de Ø16 mm</t>
  </si>
  <si>
    <t xml:space="preserve">Peso unitario </t>
  </si>
  <si>
    <t>(kg/m)</t>
  </si>
  <si>
    <t>Tipo de barra ADN</t>
  </si>
  <si>
    <t>Cantidad elementos</t>
  </si>
  <si>
    <t>(u)</t>
  </si>
  <si>
    <t>Longitud por elemento</t>
  </si>
  <si>
    <t>Excavación para pilotes</t>
  </si>
  <si>
    <t>Pilotes de H°A° C.F.= -8,0 m</t>
  </si>
  <si>
    <t>Pilotes de H°A° C.F.= -7,0 m</t>
  </si>
  <si>
    <t>IPN 120</t>
  </si>
  <si>
    <t>Long. total IPN 120</t>
  </si>
  <si>
    <t>Long. total IPN 200</t>
  </si>
  <si>
    <t>CÓMPUTO DE VOLUMEN DE HORMIGÓN</t>
  </si>
  <si>
    <t>Peso total</t>
  </si>
  <si>
    <t>(kg)</t>
  </si>
  <si>
    <t xml:space="preserve">Para pilotes </t>
  </si>
  <si>
    <t>Altura 
(m)</t>
  </si>
  <si>
    <r>
      <t>Área  (m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</si>
  <si>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Ancho 
(m)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</si>
</sst>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u/>
      <sz val="14"/>
      <name val="Arial"/>
      <family val="2"/>
    </font>
    <font>
      <sz val="10"/>
      <color rgb="FF000000"/>
      <name val="Times New Roman"/>
      <family val="1"/>
    </font>
    <font>
      <b/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</cellStyleXfs>
  <cellXfs count="188">
    <xf numFmtId="0" fontId="0" fillId="0" borderId="0" xfId="0"/>
    <xf numFmtId="0" fontId="6" fillId="0" borderId="0" xfId="0" applyFont="1"/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/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2" fontId="15" fillId="2" borderId="5" xfId="2" applyNumberFormat="1" applyFont="1" applyFill="1" applyBorder="1" applyAlignment="1">
      <alignment horizontal="center" vertical="center"/>
    </xf>
    <xf numFmtId="2" fontId="3" fillId="2" borderId="0" xfId="2" applyNumberFormat="1" applyFont="1" applyFill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2" fontId="15" fillId="2" borderId="6" xfId="2" applyNumberFormat="1" applyFont="1" applyFill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 vertical="center"/>
    </xf>
    <xf numFmtId="2" fontId="16" fillId="2" borderId="23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2" fontId="16" fillId="2" borderId="34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2" fontId="13" fillId="2" borderId="16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/>
    </xf>
    <xf numFmtId="2" fontId="16" fillId="2" borderId="2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3" fillId="2" borderId="10" xfId="4" applyFont="1" applyFill="1" applyBorder="1" applyAlignment="1">
      <alignment horizontal="center" vertical="center" textRotation="90" wrapText="1"/>
    </xf>
    <xf numFmtId="0" fontId="3" fillId="2" borderId="11" xfId="4" applyFont="1" applyFill="1" applyBorder="1" applyAlignment="1">
      <alignment horizontal="center" vertical="center" textRotation="90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15" fillId="2" borderId="31" xfId="4" applyFont="1" applyFill="1" applyBorder="1" applyAlignment="1">
      <alignment horizontal="center" vertical="center"/>
    </xf>
    <xf numFmtId="0" fontId="3" fillId="2" borderId="31" xfId="4" applyFont="1" applyFill="1" applyBorder="1" applyAlignment="1">
      <alignment horizontal="center" vertical="center" wrapText="1"/>
    </xf>
    <xf numFmtId="4" fontId="15" fillId="2" borderId="32" xfId="4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4" fontId="15" fillId="2" borderId="13" xfId="4" applyNumberFormat="1" applyFont="1" applyFill="1" applyBorder="1" applyAlignment="1">
      <alignment horizontal="center" vertical="center"/>
    </xf>
    <xf numFmtId="4" fontId="15" fillId="2" borderId="41" xfId="4" applyNumberFormat="1" applyFont="1" applyFill="1" applyBorder="1" applyAlignment="1">
      <alignment horizontal="center" vertical="center"/>
    </xf>
    <xf numFmtId="4" fontId="15" fillId="2" borderId="40" xfId="4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5" fillId="2" borderId="22" xfId="4" applyFont="1" applyFill="1" applyBorder="1" applyAlignment="1">
      <alignment horizontal="center" vertical="center" wrapText="1"/>
    </xf>
    <xf numFmtId="0" fontId="15" fillId="2" borderId="24" xfId="4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15" fillId="2" borderId="45" xfId="4" applyFont="1" applyFill="1" applyBorder="1" applyAlignment="1">
      <alignment horizontal="center" vertical="center"/>
    </xf>
    <xf numFmtId="0" fontId="15" fillId="2" borderId="21" xfId="4" applyFont="1" applyFill="1" applyBorder="1" applyAlignment="1">
      <alignment horizontal="center" vertical="center"/>
    </xf>
    <xf numFmtId="4" fontId="15" fillId="2" borderId="45" xfId="4" applyNumberFormat="1" applyFont="1" applyFill="1" applyBorder="1" applyAlignment="1">
      <alignment horizontal="center" vertical="center"/>
    </xf>
    <xf numFmtId="4" fontId="15" fillId="2" borderId="21" xfId="4" applyNumberFormat="1" applyFont="1" applyFill="1" applyBorder="1" applyAlignment="1">
      <alignment horizontal="center" vertical="center"/>
    </xf>
    <xf numFmtId="0" fontId="15" fillId="2" borderId="19" xfId="4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6" fillId="0" borderId="39" xfId="0" applyFont="1" applyBorder="1"/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3" borderId="25" xfId="0" applyFont="1" applyFill="1" applyBorder="1" applyAlignment="1">
      <alignment horizontal="center" vertical="center" wrapText="1"/>
    </xf>
    <xf numFmtId="4" fontId="15" fillId="2" borderId="0" xfId="4" applyNumberFormat="1" applyFont="1" applyFill="1" applyAlignment="1">
      <alignment vertical="center"/>
    </xf>
    <xf numFmtId="4" fontId="15" fillId="2" borderId="55" xfId="4" applyNumberFormat="1" applyFont="1" applyFill="1" applyBorder="1" applyAlignment="1">
      <alignment horizontal="center" vertical="center"/>
    </xf>
    <xf numFmtId="0" fontId="3" fillId="2" borderId="56" xfId="4" applyFont="1" applyFill="1" applyBorder="1" applyAlignment="1">
      <alignment horizontal="center" vertical="center" wrapText="1"/>
    </xf>
    <xf numFmtId="0" fontId="3" fillId="2" borderId="18" xfId="4" applyFont="1" applyFill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/>
    </xf>
    <xf numFmtId="0" fontId="3" fillId="2" borderId="55" xfId="4" applyFont="1" applyFill="1" applyBorder="1" applyAlignment="1">
      <alignment horizontal="center" vertical="center"/>
    </xf>
    <xf numFmtId="0" fontId="6" fillId="0" borderId="59" xfId="0" applyFont="1" applyBorder="1"/>
    <xf numFmtId="4" fontId="15" fillId="2" borderId="60" xfId="4" applyNumberFormat="1" applyFont="1" applyFill="1" applyBorder="1" applyAlignment="1">
      <alignment horizontal="center" vertical="center"/>
    </xf>
    <xf numFmtId="4" fontId="15" fillId="2" borderId="2" xfId="4" applyNumberFormat="1" applyFont="1" applyFill="1" applyBorder="1" applyAlignment="1">
      <alignment horizontal="center" vertical="center"/>
    </xf>
    <xf numFmtId="0" fontId="3" fillId="2" borderId="61" xfId="4" applyFont="1" applyFill="1" applyBorder="1" applyAlignment="1">
      <alignment horizontal="center" vertical="center"/>
    </xf>
    <xf numFmtId="4" fontId="15" fillId="2" borderId="62" xfId="4" applyNumberFormat="1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0" xfId="0" applyNumberFormat="1" applyFont="1" applyFill="1"/>
    <xf numFmtId="0" fontId="16" fillId="2" borderId="37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2" fontId="16" fillId="0" borderId="68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13" fillId="0" borderId="0" xfId="0" applyFont="1"/>
    <xf numFmtId="2" fontId="13" fillId="0" borderId="53" xfId="0" applyNumberFormat="1" applyFont="1" applyBorder="1" applyAlignment="1">
      <alignment horizontal="center"/>
    </xf>
    <xf numFmtId="2" fontId="16" fillId="0" borderId="50" xfId="0" applyNumberFormat="1" applyFont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 wrapText="1"/>
    </xf>
    <xf numFmtId="2" fontId="13" fillId="3" borderId="37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38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center" vertical="center"/>
    </xf>
    <xf numFmtId="2" fontId="16" fillId="2" borderId="71" xfId="0" applyNumberFormat="1" applyFont="1" applyFill="1" applyBorder="1" applyAlignment="1">
      <alignment horizontal="center" vertical="center"/>
    </xf>
    <xf numFmtId="2" fontId="6" fillId="2" borderId="63" xfId="0" applyNumberFormat="1" applyFont="1" applyFill="1" applyBorder="1" applyAlignment="1">
      <alignment horizontal="center" vertical="center"/>
    </xf>
    <xf numFmtId="2" fontId="13" fillId="3" borderId="36" xfId="0" applyNumberFormat="1" applyFont="1" applyFill="1" applyBorder="1" applyAlignment="1">
      <alignment horizontal="center" vertical="center" wrapText="1"/>
    </xf>
    <xf numFmtId="2" fontId="13" fillId="3" borderId="27" xfId="0" applyNumberFormat="1" applyFont="1" applyFill="1" applyBorder="1" applyAlignment="1">
      <alignment horizontal="center" vertical="center" wrapText="1"/>
    </xf>
    <xf numFmtId="2" fontId="13" fillId="3" borderId="23" xfId="0" applyNumberFormat="1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/>
    </xf>
    <xf numFmtId="1" fontId="16" fillId="2" borderId="28" xfId="0" applyNumberFormat="1" applyFont="1" applyFill="1" applyBorder="1" applyAlignment="1">
      <alignment horizontal="center" vertical="center"/>
    </xf>
    <xf numFmtId="2" fontId="16" fillId="2" borderId="47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1" fontId="16" fillId="2" borderId="66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0" fontId="7" fillId="2" borderId="53" xfId="0" applyFont="1" applyFill="1" applyBorder="1" applyAlignment="1">
      <alignment horizontal="center" vertical="center"/>
    </xf>
    <xf numFmtId="2" fontId="7" fillId="2" borderId="54" xfId="0" applyNumberFormat="1" applyFont="1" applyFill="1" applyBorder="1" applyAlignment="1">
      <alignment horizontal="center" vertical="center"/>
    </xf>
    <xf numFmtId="1" fontId="15" fillId="2" borderId="5" xfId="2" applyNumberFormat="1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center" vertical="center" wrapText="1"/>
    </xf>
    <xf numFmtId="1" fontId="15" fillId="2" borderId="4" xfId="2" applyNumberFormat="1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/>
    </xf>
    <xf numFmtId="1" fontId="16" fillId="2" borderId="15" xfId="0" applyNumberFormat="1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left" vertical="center" wrapText="1" indent="1"/>
    </xf>
    <xf numFmtId="0" fontId="15" fillId="2" borderId="39" xfId="4" applyFont="1" applyFill="1" applyBorder="1" applyAlignment="1">
      <alignment horizontal="left" vertical="center" wrapText="1" indent="1"/>
    </xf>
    <xf numFmtId="0" fontId="15" fillId="2" borderId="43" xfId="4" applyFont="1" applyFill="1" applyBorder="1" applyAlignment="1">
      <alignment horizontal="left" vertical="center" wrapText="1" indent="1"/>
    </xf>
    <xf numFmtId="0" fontId="16" fillId="2" borderId="58" xfId="0" applyFont="1" applyFill="1" applyBorder="1" applyAlignment="1">
      <alignment horizontal="left" vertical="center" wrapText="1" indent="1"/>
    </xf>
    <xf numFmtId="0" fontId="16" fillId="2" borderId="49" xfId="0" applyFont="1" applyFill="1" applyBorder="1" applyAlignment="1">
      <alignment horizontal="left" vertical="center" indent="1"/>
    </xf>
    <xf numFmtId="0" fontId="18" fillId="2" borderId="0" xfId="3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2" borderId="46" xfId="4" applyFont="1" applyFill="1" applyBorder="1" applyAlignment="1">
      <alignment horizontal="center" vertical="top"/>
    </xf>
    <xf numFmtId="0" fontId="3" fillId="2" borderId="52" xfId="4" applyFont="1" applyFill="1" applyBorder="1" applyAlignment="1">
      <alignment horizontal="center" vertical="top"/>
    </xf>
    <xf numFmtId="0" fontId="3" fillId="2" borderId="53" xfId="4" applyFont="1" applyFill="1" applyBorder="1" applyAlignment="1">
      <alignment horizontal="center" vertical="top"/>
    </xf>
    <xf numFmtId="0" fontId="3" fillId="2" borderId="10" xfId="4" applyFont="1" applyFill="1" applyBorder="1" applyAlignment="1">
      <alignment horizontal="center" vertical="top"/>
    </xf>
    <xf numFmtId="0" fontId="3" fillId="2" borderId="30" xfId="4" applyFont="1" applyFill="1" applyBorder="1" applyAlignment="1">
      <alignment horizontal="center" vertical="top"/>
    </xf>
    <xf numFmtId="0" fontId="3" fillId="2" borderId="14" xfId="4" applyFont="1" applyFill="1" applyBorder="1" applyAlignment="1">
      <alignment horizontal="center" vertical="top"/>
    </xf>
    <xf numFmtId="0" fontId="16" fillId="2" borderId="53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5" fillId="2" borderId="69" xfId="4" applyFont="1" applyFill="1" applyBorder="1" applyAlignment="1">
      <alignment horizontal="center" vertical="center" wrapText="1"/>
    </xf>
    <xf numFmtId="0" fontId="15" fillId="2" borderId="36" xfId="4" applyFont="1" applyFill="1" applyBorder="1" applyAlignment="1">
      <alignment horizontal="center" vertical="center" wrapText="1"/>
    </xf>
    <xf numFmtId="0" fontId="15" fillId="2" borderId="53" xfId="4" applyFont="1" applyFill="1" applyBorder="1" applyAlignment="1">
      <alignment horizontal="center" vertical="center" wrapText="1"/>
    </xf>
    <xf numFmtId="0" fontId="15" fillId="2" borderId="65" xfId="4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2" fontId="16" fillId="2" borderId="44" xfId="0" applyNumberFormat="1" applyFont="1" applyFill="1" applyBorder="1" applyAlignment="1">
      <alignment horizontal="center" vertical="center" wrapText="1"/>
    </xf>
    <xf numFmtId="2" fontId="16" fillId="2" borderId="33" xfId="0" applyNumberFormat="1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2" fontId="13" fillId="3" borderId="46" xfId="0" applyNumberFormat="1" applyFont="1" applyFill="1" applyBorder="1" applyAlignment="1">
      <alignment horizontal="center" vertical="center" wrapText="1"/>
    </xf>
    <xf numFmtId="2" fontId="13" fillId="3" borderId="37" xfId="0" applyNumberFormat="1" applyFont="1" applyFill="1" applyBorder="1" applyAlignment="1">
      <alignment horizontal="center" vertical="center" wrapText="1"/>
    </xf>
    <xf numFmtId="2" fontId="13" fillId="3" borderId="70" xfId="0" applyNumberFormat="1" applyFont="1" applyFill="1" applyBorder="1" applyAlignment="1">
      <alignment horizontal="center" vertical="center" wrapText="1"/>
    </xf>
    <xf numFmtId="2" fontId="13" fillId="3" borderId="48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8" xfId="0" applyNumberFormat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3" borderId="2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</cellXfs>
  <cellStyles count="10">
    <cellStyle name="Normal" xfId="0" builtinId="0"/>
    <cellStyle name="Normal 13" xfId="5"/>
    <cellStyle name="Normal 2" xfId="3"/>
    <cellStyle name="Normal 3" xfId="8"/>
    <cellStyle name="Normal 4" xfId="9"/>
    <cellStyle name="Normal 7" xfId="6"/>
    <cellStyle name="Normal 8" xfId="2"/>
    <cellStyle name="Normal 9" xfId="7"/>
    <cellStyle name="Normal_FACTOR" xfId="4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EP%20Corrientes\Defensa%20Goya\08_Procesamiento%20B2\Costos\Anexo%206%20Analisis%20de%20precios%20y%20presup\Analisis%20de%20precios%20y%20presupuestos%20alternativ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bujante\AppData\Roaming\Microsoft\Excel\Antecedente\Analisis%20de%20precios%20GOYA_SUEP_%20Nov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bujante\Mis%20documentos\Die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EP%20Corrientes\Defensa%20Goya\09_Finales%20B\Anexo%206%20Analisis%20de%20precios%20y%20presup\Auxiliares\Presup%20y%20Analisis%20de%20precios%20Laval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bujante\AppData\Roaming\Microsoft\Excel\Antecedente\Rehab%20RP4%20-%20Laboulaye%20-%20La%20carlota%20-%20Interno%20(obrador%20La%20Carlota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NV\Puente%20Parana-Santa%20Fe\08%20Procesam%20E\Acceso%20Sur%20a%20Parana\Precios\Analisis%20de%20precios%20-Acceso%20sur_LUC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Resumen de presupuesto"/>
      <sheetName val="Resumen"/>
      <sheetName val="Resumen Completo"/>
      <sheetName val="Resumen Sec Central"/>
      <sheetName val="Variantes Pro - Inc"/>
      <sheetName val="Res. Proy. Hidro"/>
      <sheetName val="Proy. Hidro.s.Mih"/>
      <sheetName val="Alt. Hidro."/>
      <sheetName val="Alt. Hidro. O.A."/>
      <sheetName val="Alt. Mihura"/>
      <sheetName val="Alt. Mihura O.A."/>
      <sheetName val="INT SUR"/>
      <sheetName val="INT CENTRAL SUR"/>
      <sheetName val="INT CENTRAL NORTE"/>
      <sheetName val="INT NORTE"/>
      <sheetName val="AVA SUR"/>
      <sheetName val="AVA CENTRAL SUR"/>
      <sheetName val="AVA CENTRAL NORTE"/>
      <sheetName val="AVA NORTE"/>
      <sheetName val="Def Nor V13"/>
      <sheetName val="Def Nor V14"/>
      <sheetName val="Def Or Rec"/>
      <sheetName val="Def Or NJ"/>
      <sheetName val="Def Sur V13"/>
      <sheetName val="Def Sur V14"/>
      <sheetName val="Coef. Resumen"/>
      <sheetName val="Costo combustible"/>
      <sheetName val="Mano de Obra"/>
      <sheetName val="Materiales"/>
      <sheetName val="Equipos"/>
      <sheetName val="Listado Items"/>
      <sheetName val="1"/>
      <sheetName val="2"/>
      <sheetName val="3-a"/>
      <sheetName val="3-b"/>
      <sheetName val="4"/>
      <sheetName val="5"/>
      <sheetName val="6"/>
      <sheetName val="7"/>
      <sheetName val="8"/>
      <sheetName val="8."/>
      <sheetName val="9"/>
      <sheetName val="10"/>
      <sheetName val="11"/>
      <sheetName val="12"/>
      <sheetName val="13"/>
      <sheetName val="13.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-a"/>
      <sheetName val="30-b"/>
      <sheetName val="31-a"/>
      <sheetName val="31-b"/>
      <sheetName val="32"/>
      <sheetName val="33"/>
      <sheetName val="34"/>
      <sheetName val="35"/>
      <sheetName val="35."/>
      <sheetName val="Pretiles"/>
      <sheetName val="AUX Ejecución Hormigón"/>
      <sheetName val="AUX Provisión de suelo"/>
      <sheetName val="AUX Dosaje Hormigón"/>
      <sheetName val="Aux ADN 420"/>
      <sheetName val="Aux Acero Pretensado"/>
      <sheetName val="Aux Transporte VP"/>
      <sheetName val="Aux Anclajes de acero"/>
      <sheetName val="Aux Exavación Pilotes"/>
      <sheetName val="AUX Agua Hº"/>
      <sheetName val="Aux Drenes"/>
      <sheetName val="Aux Muro Colado"/>
      <sheetName val="Aux Exavación Pantalla"/>
      <sheetName val="Aux Nucleo Cohesivo"/>
      <sheetName val="Aux Suelo 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FSC"/>
      <sheetName val="FR SUR"/>
      <sheetName val="INT CENTRAL SUR"/>
      <sheetName val="INT CENTRAL NORTE"/>
      <sheetName val="AVA CENTRAL SUR"/>
      <sheetName val="AVA CENTRAL NORTE"/>
      <sheetName val="FR NORTE"/>
      <sheetName val="Resumen Presup."/>
      <sheetName val="Gráficos rubros total"/>
      <sheetName val="Gráficos rubros Defensas"/>
      <sheetName val="Presupuesto Total"/>
      <sheetName val="Presup Def. Frontal Sur"/>
      <sheetName val="Presup Def. Frontal Central"/>
      <sheetName val="Presup Def. Frontal Norte"/>
      <sheetName val="Presup Def. Norte"/>
      <sheetName val="Presup Def. Oriental"/>
      <sheetName val="Presup Def. Sur"/>
      <sheetName val="Listado Items"/>
      <sheetName val="Coef. Resumen"/>
      <sheetName val="Costo combustible"/>
      <sheetName val="Mano de Obra"/>
      <sheetName val="Materiales"/>
      <sheetName val="Equipos"/>
      <sheetName val="I-1"/>
      <sheetName val="I-2"/>
      <sheetName val="I-3"/>
      <sheetName val="I-4"/>
      <sheetName val="I-5"/>
      <sheetName val="I-6"/>
      <sheetName val="I-7"/>
      <sheetName val="I-8"/>
      <sheetName val="II-1"/>
      <sheetName val="II-2"/>
      <sheetName val="II-3"/>
      <sheetName val="II-4"/>
      <sheetName val="II-5"/>
      <sheetName val="II-6"/>
      <sheetName val="II-7"/>
      <sheetName val="II-8"/>
      <sheetName val="III-1"/>
      <sheetName val="III-2"/>
      <sheetName val="III-3"/>
      <sheetName val="III-4"/>
      <sheetName val="III-5"/>
      <sheetName val="III-6"/>
      <sheetName val="III-7"/>
      <sheetName val="III-8"/>
      <sheetName val="III-9"/>
      <sheetName val="III-10"/>
      <sheetName val="III-11"/>
      <sheetName val="III-12"/>
      <sheetName val="III-13"/>
      <sheetName val="III-14"/>
      <sheetName val="IV-1"/>
      <sheetName val="IV-2"/>
      <sheetName val="IV-3"/>
      <sheetName val="IV-4"/>
      <sheetName val="IV-5"/>
      <sheetName val="IV-6"/>
      <sheetName val="IV-7"/>
      <sheetName val="IV-8"/>
      <sheetName val="IV-9"/>
      <sheetName val="IV-10"/>
      <sheetName val="IV-11"/>
      <sheetName val="IV-12"/>
      <sheetName val="IV-13"/>
      <sheetName val="IV-14"/>
      <sheetName val="IV-15"/>
      <sheetName val="V-1"/>
      <sheetName val="V-2"/>
      <sheetName val="V-3"/>
      <sheetName val="V-4"/>
      <sheetName val="V-5"/>
      <sheetName val="V-6"/>
      <sheetName val="VI-1"/>
      <sheetName val="VI-2"/>
      <sheetName val="VI-4"/>
      <sheetName val="VI-6"/>
      <sheetName val="VI-7"/>
      <sheetName val="VII-1"/>
      <sheetName val="VII-2"/>
      <sheetName val="VII-3"/>
      <sheetName val="VII-4"/>
      <sheetName val="VII-5"/>
      <sheetName val="VII-6"/>
      <sheetName val="VII-7"/>
      <sheetName val="VII-8"/>
      <sheetName val="VII-9"/>
      <sheetName val="VII-10"/>
      <sheetName val="VII-11"/>
      <sheetName val="VII-12"/>
      <sheetName val="VII-13"/>
      <sheetName val="VIII-1"/>
      <sheetName val="VIII-2"/>
      <sheetName val="VIII-3"/>
      <sheetName val="IX-1"/>
      <sheetName val="IX-2"/>
      <sheetName val="IX-3"/>
      <sheetName val="IX-5"/>
      <sheetName val="IX-6"/>
      <sheetName val="IX-7"/>
      <sheetName val="IX-8"/>
      <sheetName val="IX-9"/>
      <sheetName val="X-2"/>
      <sheetName val="XI-1"/>
      <sheetName val="12"/>
      <sheetName val="23"/>
      <sheetName val="27"/>
      <sheetName val="a"/>
      <sheetName val="b"/>
      <sheetName val="c"/>
      <sheetName val="Aux Materiales"/>
      <sheetName val="AUX Ejecución Hormigón"/>
      <sheetName val="AUX Provisión de suelo"/>
      <sheetName val="I-9"/>
      <sheetName val="AUX Dosaje Hormigón"/>
      <sheetName val="Aux ADN 420"/>
      <sheetName val="Aux Acero Pretensado"/>
      <sheetName val="Aux Exavación Pilotes"/>
      <sheetName val="AUX Agua Hº"/>
      <sheetName val="Aux Pantalla Movil"/>
      <sheetName val="Aux Pavimentación"/>
      <sheetName val="Aux Inst Cable"/>
      <sheetName val="Aux Puesta a Tierra"/>
      <sheetName val="Aux Acero Inoxidable"/>
      <sheetName val="Aux mortero de cemento"/>
      <sheetName val="Auxiliar hormigón de 2° etapa"/>
      <sheetName val="Hoja5"/>
      <sheetName val="Base c c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 t="str">
            <v>Accesorios</v>
          </cell>
        </row>
        <row r="6">
          <cell r="B6" t="str">
            <v>Acero ADN 420 Colocado</v>
          </cell>
        </row>
        <row r="7">
          <cell r="B7" t="str">
            <v>Acero Tipo ADN-420</v>
          </cell>
        </row>
        <row r="8">
          <cell r="B8" t="str">
            <v>Aceros para pretensado</v>
          </cell>
        </row>
        <row r="9">
          <cell r="B9" t="str">
            <v>Acometida a Tablero de Iluminación</v>
          </cell>
        </row>
        <row r="10">
          <cell r="B10" t="str">
            <v>Aditivo - Incorporador de aire</v>
          </cell>
        </row>
        <row r="11">
          <cell r="B11" t="str">
            <v>Aditivos</v>
          </cell>
        </row>
        <row r="12">
          <cell r="B12" t="str">
            <v>Agrotileno</v>
          </cell>
        </row>
        <row r="13">
          <cell r="B13" t="str">
            <v>Agua</v>
          </cell>
        </row>
        <row r="14">
          <cell r="B14" t="str">
            <v>Alambre de púas nº 16 (dist e/púas 101mm; 1000m)</v>
          </cell>
        </row>
        <row r="15">
          <cell r="B15" t="str">
            <v>Alambre galv. p/costura</v>
          </cell>
        </row>
        <row r="16">
          <cell r="B16" t="str">
            <v>Alambre galvanizado nº 11 (de atar) (Rollo-25kg)</v>
          </cell>
        </row>
        <row r="17">
          <cell r="B17" t="str">
            <v>Alambre liso 16-14 (1000m-45kg; 0,005r/m)</v>
          </cell>
        </row>
        <row r="18">
          <cell r="B18" t="str">
            <v>Alas terminales comunes</v>
          </cell>
        </row>
        <row r="19">
          <cell r="B19" t="str">
            <v>Arena Natural</v>
          </cell>
        </row>
        <row r="20">
          <cell r="B20" t="str">
            <v>Artefacto tipo STRAND A3E CO, o similar, c/SON-T 400 W Plus</v>
          </cell>
        </row>
        <row r="21">
          <cell r="B21" t="str">
            <v>Artefacto tipo STRAND RC 800, o similar, c/SON-T 250 W Plus</v>
          </cell>
        </row>
        <row r="22">
          <cell r="B22" t="str">
            <v>Artefacto tipo STRAND RC 800, o similar, c/SON-T 400 W Plus</v>
          </cell>
        </row>
        <row r="23">
          <cell r="B23" t="str">
            <v>Asfalto Diluído EM-1</v>
          </cell>
        </row>
        <row r="24">
          <cell r="B24" t="str">
            <v>Bandas de advertencia</v>
          </cell>
        </row>
        <row r="25">
          <cell r="B25" t="str">
            <v>Baranda metálica cincada p/defensa</v>
          </cell>
        </row>
        <row r="26">
          <cell r="B26" t="str">
            <v>Barra lisa Ø 16 mm2</v>
          </cell>
        </row>
        <row r="27">
          <cell r="B27" t="str">
            <v>Bentonita</v>
          </cell>
        </row>
        <row r="28">
          <cell r="B28" t="str">
            <v>Borneras</v>
          </cell>
        </row>
        <row r="29">
          <cell r="B29" t="str">
            <v>Cableado interno de Tablero de Iluminación</v>
          </cell>
        </row>
        <row r="30">
          <cell r="B30" t="str">
            <v>Cal hidratada</v>
          </cell>
        </row>
        <row r="31">
          <cell r="B31" t="str">
            <v>Cal útil vial</v>
          </cell>
        </row>
        <row r="32">
          <cell r="B32" t="str">
            <v>Cámaras de inspección premoldeadas c/ tapa 60x60x60</v>
          </cell>
        </row>
        <row r="33">
          <cell r="B33" t="str">
            <v>Caño (D: 3"; esp.= 5,20 mm; L=1m)</v>
          </cell>
        </row>
        <row r="34">
          <cell r="B34" t="str">
            <v>Caño (D: 2"; esp.= 3,20 mm; L=1 m)</v>
          </cell>
        </row>
        <row r="35">
          <cell r="B35" t="str">
            <v>Planchuela 1/2"</v>
          </cell>
        </row>
        <row r="36">
          <cell r="B36" t="str">
            <v>Cemento ARS</v>
          </cell>
        </row>
        <row r="37">
          <cell r="B37" t="str">
            <v>Cemento asfáltico AM-3</v>
          </cell>
        </row>
        <row r="38">
          <cell r="B38" t="str">
            <v>Cemento Asfáltico CA-30</v>
          </cell>
        </row>
        <row r="39">
          <cell r="B39" t="str">
            <v>Cemento Portland</v>
          </cell>
        </row>
        <row r="40">
          <cell r="B40" t="str">
            <v>Chapa galvanizada Nº 14</v>
          </cell>
        </row>
        <row r="41">
          <cell r="B41" t="str">
            <v>Clavos y Alambre</v>
          </cell>
        </row>
        <row r="42">
          <cell r="B42" t="str">
            <v>Conductor 1x16 mm2 bicolor</v>
          </cell>
        </row>
        <row r="43">
          <cell r="B43" t="str">
            <v>Conductor subterráneo 2 x 6 mm2</v>
          </cell>
        </row>
        <row r="44">
          <cell r="B44" t="str">
            <v>Conductor subterráneo 3 x 6 mm2</v>
          </cell>
        </row>
        <row r="45">
          <cell r="B45" t="str">
            <v>Conductor subterráneo 4 x 6 mm2</v>
          </cell>
        </row>
        <row r="46">
          <cell r="B46" t="str">
            <v>Conductor subterráneo 3 x 25/16 mm2</v>
          </cell>
        </row>
        <row r="47">
          <cell r="B47" t="str">
            <v>Conductor subterráneo 3 x 150/70 mm2</v>
          </cell>
        </row>
        <row r="48">
          <cell r="B48" t="str">
            <v>Conductor subterráneo 3 x 185/95 mm2</v>
          </cell>
        </row>
        <row r="49">
          <cell r="B49" t="str">
            <v>Conductor subterráneo 3 x 35/16 mm2</v>
          </cell>
        </row>
        <row r="50">
          <cell r="B50" t="str">
            <v>Conductor subterráneo 3 x 50/25 mm2</v>
          </cell>
        </row>
        <row r="51">
          <cell r="B51" t="str">
            <v>Conductor subterráneo 3 x 70/35 mm2</v>
          </cell>
        </row>
        <row r="52">
          <cell r="B52" t="str">
            <v>Conductor subterráneo 3 x 95/50 mm2</v>
          </cell>
        </row>
        <row r="53">
          <cell r="B53" t="str">
            <v>Conductor subterráneo 4x10 mm2</v>
          </cell>
        </row>
        <row r="54">
          <cell r="B54" t="str">
            <v>Conductor subterráneo 4x16 mm2</v>
          </cell>
        </row>
        <row r="55">
          <cell r="B55" t="str">
            <v>Contactor LC1-D25 (25A) 11kW 380/400V Bobina 220V</v>
          </cell>
        </row>
        <row r="56">
          <cell r="B56" t="str">
            <v>Emulsión Asfáltica CI</v>
          </cell>
        </row>
        <row r="57">
          <cell r="B57" t="str">
            <v>Emulsión Asfáltica CR-1</v>
          </cell>
        </row>
        <row r="58">
          <cell r="B58" t="str">
            <v>Emulsión Asfáltica CRR</v>
          </cell>
        </row>
        <row r="59">
          <cell r="B59" t="str">
            <v>Fuel Oil</v>
          </cell>
        </row>
        <row r="60">
          <cell r="B60" t="str">
            <v>Gabinete de 800x585x300 mm</v>
          </cell>
        </row>
        <row r="61">
          <cell r="B61" t="str">
            <v>Gabinete de 850x785x320 mm</v>
          </cell>
        </row>
        <row r="62">
          <cell r="B62" t="str">
            <v>Gas Oil</v>
          </cell>
        </row>
        <row r="63">
          <cell r="B63" t="str">
            <v>Geotubos</v>
          </cell>
        </row>
        <row r="64">
          <cell r="B64" t="str">
            <v>Geotextil no tejido</v>
          </cell>
        </row>
        <row r="65">
          <cell r="B65" t="str">
            <v>Geotextil tejido</v>
          </cell>
        </row>
        <row r="66">
          <cell r="B66" t="str">
            <v>Grava</v>
          </cell>
        </row>
        <row r="67">
          <cell r="B67" t="str">
            <v>Hormigón H30</v>
          </cell>
        </row>
        <row r="68">
          <cell r="B68" t="str">
            <v>Hormigón H21</v>
          </cell>
        </row>
        <row r="69">
          <cell r="B69" t="str">
            <v>Hormigón H17</v>
          </cell>
        </row>
        <row r="70">
          <cell r="B70" t="str">
            <v>Hormigón H13</v>
          </cell>
        </row>
        <row r="71">
          <cell r="B71" t="str">
            <v>Hormigón H8</v>
          </cell>
        </row>
        <row r="72">
          <cell r="B72" t="str">
            <v>Hormigón H4</v>
          </cell>
        </row>
        <row r="73">
          <cell r="B73" t="str">
            <v>Interruptor automático termomagnético C60N-2x16 A</v>
          </cell>
        </row>
        <row r="74">
          <cell r="B74" t="str">
            <v>Interruptor automático termomagnético C60N-4x25 A</v>
          </cell>
        </row>
        <row r="75">
          <cell r="B75" t="str">
            <v>Interruptor automático termomagnético C60N-4x32 A</v>
          </cell>
        </row>
        <row r="76">
          <cell r="B76" t="str">
            <v>Interruptor Crepuscular IC200</v>
          </cell>
        </row>
        <row r="77">
          <cell r="B77" t="str">
            <v>Interruptor Diferencial clase AC 4x25A-300mA</v>
          </cell>
        </row>
        <row r="78">
          <cell r="B78" t="str">
            <v>Interruptor General NR160F-TMD80 4P3D (64-80A) 25KA</v>
          </cell>
        </row>
        <row r="79">
          <cell r="B79" t="str">
            <v>Jabalina( h=1.50m) y elementos de fijación</v>
          </cell>
        </row>
        <row r="80">
          <cell r="B80" t="str">
            <v>Ladrillos Comunes</v>
          </cell>
        </row>
        <row r="81">
          <cell r="B81" t="str">
            <v>Madera para encofrados</v>
          </cell>
        </row>
        <row r="82">
          <cell r="B82" t="str">
            <v>Malla soldada 0,15x0,15 Ø4,2mm</v>
          </cell>
        </row>
        <row r="83">
          <cell r="B83" t="str">
            <v>Malla soldada 0,15x0,15 Ø6mm</v>
          </cell>
        </row>
        <row r="84">
          <cell r="B84" t="str">
            <v>Material termoplástico p/ señalam.</v>
          </cell>
        </row>
        <row r="85">
          <cell r="B85" t="str">
            <v>Medidor Trifasico</v>
          </cell>
        </row>
        <row r="86">
          <cell r="B86" t="str">
            <v>Medios postes reforzados (quebracho, l= 2,20 m)</v>
          </cell>
        </row>
        <row r="87">
          <cell r="B87" t="str">
            <v>Microesferas de vidrio p/ señalam.</v>
          </cell>
        </row>
        <row r="88">
          <cell r="B88" t="str">
            <v>Neopreno 200 x 400 x 62mm</v>
          </cell>
        </row>
        <row r="89">
          <cell r="B89" t="str">
            <v>Palmera Pindó</v>
          </cell>
        </row>
        <row r="90">
          <cell r="B90" t="str">
            <v>Perfil "U" 6,30x30x50</v>
          </cell>
        </row>
        <row r="91">
          <cell r="B91" t="str">
            <v>Piedra Partida 0-6</v>
          </cell>
        </row>
        <row r="92">
          <cell r="B92" t="str">
            <v>Piedra Partida 19-32</v>
          </cell>
        </row>
        <row r="93">
          <cell r="B93" t="str">
            <v>Piedra Partida 6-12</v>
          </cell>
        </row>
        <row r="94">
          <cell r="B94" t="str">
            <v>Piedra Partida 6-19</v>
          </cell>
        </row>
        <row r="95">
          <cell r="B95" t="str">
            <v>Piedra Partida 80-150</v>
          </cell>
        </row>
        <row r="96">
          <cell r="B96" t="str">
            <v>Piedra Partida 100-300</v>
          </cell>
        </row>
        <row r="97">
          <cell r="B97" t="str">
            <v>Pintura esmalte sintético</v>
          </cell>
        </row>
        <row r="98">
          <cell r="B98" t="str">
            <v>Planchuela 12,7x38 mm</v>
          </cell>
        </row>
        <row r="99">
          <cell r="B99" t="str">
            <v>Poste corto Quebracho (3" X 3" X 2,00 m)</v>
          </cell>
        </row>
        <row r="100">
          <cell r="B100" t="str">
            <v>Poste largo Quebracho (3" X 3" X 3,50 m)</v>
          </cell>
        </row>
        <row r="101">
          <cell r="B101" t="str">
            <v>Postes para defensa pesados</v>
          </cell>
        </row>
        <row r="102">
          <cell r="B102" t="str">
            <v>Postes (quebracho, labrados, l= 2,40 m)</v>
          </cell>
        </row>
        <row r="103">
          <cell r="B103" t="str">
            <v>Riel DIN para interruptores y artefactos</v>
          </cell>
        </row>
        <row r="104">
          <cell r="B104" t="str">
            <v>Seccionador Fusible bajo carga NH T000 100 A</v>
          </cell>
        </row>
        <row r="105">
          <cell r="B105" t="str">
            <v>Subestación transformadora aérea 16 kVA</v>
          </cell>
        </row>
        <row r="106">
          <cell r="B106" t="str">
            <v>Subestación transformadora aérea 25 kVA</v>
          </cell>
        </row>
        <row r="107">
          <cell r="B107" t="str">
            <v>Subestación transformadora aérea 40 kVA</v>
          </cell>
        </row>
        <row r="108">
          <cell r="B108" t="str">
            <v>Subestación transformadora aérea 50 kVA</v>
          </cell>
        </row>
        <row r="109">
          <cell r="B109" t="str">
            <v>Subestación transformadora aérea 63 kVA</v>
          </cell>
        </row>
        <row r="110">
          <cell r="B110" t="str">
            <v>Suelo vegetal</v>
          </cell>
        </row>
        <row r="111">
          <cell r="B111" t="str">
            <v>Torniquetes cajón o de aire nº 8  reforzado</v>
          </cell>
        </row>
        <row r="112">
          <cell r="B112" t="str">
            <v>Torniquetes dobles de postes nº 1</v>
          </cell>
        </row>
        <row r="113">
          <cell r="B113" t="str">
            <v>Tranquera (Hoja:1,30mx4,00m)</v>
          </cell>
        </row>
        <row r="114">
          <cell r="B114" t="str">
            <v>Tubo 120x80x6,4 mm</v>
          </cell>
        </row>
        <row r="115">
          <cell r="B115" t="str">
            <v>Varillas (1 1/2"  x  2"  x  1,20 m)</v>
          </cell>
        </row>
        <row r="116">
          <cell r="B116" t="str">
            <v>Varillones (1 1/2"  x  2"  x  1,40 m)</v>
          </cell>
        </row>
        <row r="117">
          <cell r="B117" t="str">
            <v>Suelo de yacimiento</v>
          </cell>
        </row>
        <row r="118">
          <cell r="B118" t="str">
            <v>Fondo antióxido sintético</v>
          </cell>
        </row>
        <row r="119">
          <cell r="B119" t="str">
            <v>Esmalte sintético</v>
          </cell>
        </row>
        <row r="120">
          <cell r="B120" t="str">
            <v>Cesto de chapa</v>
          </cell>
        </row>
        <row r="121">
          <cell r="B121" t="str">
            <v>Columna de iluminación 9 m colocada con artefacto</v>
          </cell>
        </row>
        <row r="122">
          <cell r="B122" t="str">
            <v>Columna de iluminación 5 m colocada con artefacto</v>
          </cell>
        </row>
        <row r="123">
          <cell r="B123" t="str">
            <v>Columna de iluminación 13 m colocada con artefacto</v>
          </cell>
        </row>
        <row r="124">
          <cell r="B124" t="str">
            <v>Sauce ceibo</v>
          </cell>
        </row>
        <row r="125">
          <cell r="B125" t="str">
            <v>Arbusto</v>
          </cell>
        </row>
        <row r="126">
          <cell r="B126" t="str">
            <v>Semillas</v>
          </cell>
        </row>
        <row r="127">
          <cell r="B127" t="str">
            <v>Abono y fertilizantes</v>
          </cell>
        </row>
        <row r="128">
          <cell r="B128" t="str">
            <v>Suelo seleccionado (ver análisis auxiliar)</v>
          </cell>
        </row>
        <row r="129">
          <cell r="B129" t="str">
            <v>Caños PEAD ø 1,60m</v>
          </cell>
        </row>
        <row r="130">
          <cell r="B130" t="str">
            <v>Acero inoxidable (chapa 1mx2mx1mm - 16kg x chapa)</v>
          </cell>
        </row>
        <row r="131">
          <cell r="B131" t="str">
            <v>Gaviones Caja malla hexagonal</v>
          </cell>
        </row>
        <row r="132">
          <cell r="B132" t="str">
            <v>Colchoneta malla hexagonal e=0,23m</v>
          </cell>
        </row>
        <row r="133">
          <cell r="B133" t="str">
            <v>Caños PEAD ø 0,60m</v>
          </cell>
        </row>
        <row r="134">
          <cell r="B134" t="str">
            <v>Caños PEAD ø 0,75m</v>
          </cell>
        </row>
        <row r="135">
          <cell r="B135" t="str">
            <v>Juntas PVC Tipo Waterstop</v>
          </cell>
        </row>
        <row r="136">
          <cell r="B136" t="str">
            <v>Bloques de Hº (protección ; e=12cm)</v>
          </cell>
        </row>
        <row r="137">
          <cell r="B137" t="str">
            <v>Membrana de PVC de 700 micrones</v>
          </cell>
        </row>
        <row r="138">
          <cell r="B138" t="str">
            <v>Acero laminado para perfiles</v>
          </cell>
        </row>
        <row r="139">
          <cell r="B139" t="str">
            <v>Pintura termoplástica reflectante</v>
          </cell>
        </row>
        <row r="140">
          <cell r="B140" t="str">
            <v>Material imprimador</v>
          </cell>
        </row>
        <row r="141">
          <cell r="B141" t="str">
            <v>Lámina reflectiva autoadhesiva</v>
          </cell>
        </row>
        <row r="142">
          <cell r="B142" t="str">
            <v>Ferrite rojo</v>
          </cell>
        </row>
      </sheetData>
      <sheetData sheetId="22">
        <row r="8">
          <cell r="B8" t="str">
            <v>Camión volcador 8 tn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Resumen de presupuesto"/>
      <sheetName val="Resumen"/>
      <sheetName val="Resumen Completo"/>
      <sheetName val="Resumen Sec Central"/>
      <sheetName val="Variantes Pro - Inc"/>
      <sheetName val="Res. Proy. Hidro"/>
      <sheetName val="Proy. Hidro.s.Mih"/>
      <sheetName val="Alt. Hidro."/>
      <sheetName val="Alt. Hidro. O.A."/>
      <sheetName val="Alt. Mihura"/>
      <sheetName val="Alt. Mihura O.A."/>
      <sheetName val="INT SUR"/>
      <sheetName val="INT CENTRAL SUR"/>
      <sheetName val="INT CENTRAL NORTE"/>
      <sheetName val="INT NORTE"/>
      <sheetName val="AVA SUR"/>
      <sheetName val="AVA CENTRAL SUR"/>
      <sheetName val="AVA CENTRAL NORTE"/>
      <sheetName val="AVA NORTE"/>
      <sheetName val="Def Nor V13"/>
      <sheetName val="Def Nor V14"/>
      <sheetName val="Def Or Rec"/>
      <sheetName val="Def Or NJ"/>
      <sheetName val="Def Sur V13"/>
      <sheetName val="Def Sur V14"/>
      <sheetName val="Coef. Resumen"/>
      <sheetName val="Costo combustible"/>
      <sheetName val="Mano de Obra"/>
      <sheetName val="Materiales"/>
      <sheetName val="Equipos"/>
      <sheetName val="Listado Items"/>
      <sheetName val="1"/>
      <sheetName val="2"/>
      <sheetName val="3-a"/>
      <sheetName val="3-b"/>
      <sheetName val="4"/>
      <sheetName val="5"/>
      <sheetName val="6"/>
      <sheetName val="7"/>
      <sheetName val="8"/>
      <sheetName val="8."/>
      <sheetName val="9"/>
      <sheetName val="10"/>
      <sheetName val="11"/>
      <sheetName val="12"/>
      <sheetName val="13"/>
      <sheetName val="13.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-a"/>
      <sheetName val="30-b"/>
      <sheetName val="31-a"/>
      <sheetName val="31-b"/>
      <sheetName val="32"/>
      <sheetName val="33"/>
      <sheetName val="34"/>
      <sheetName val="35"/>
      <sheetName val="35."/>
      <sheetName val="Pretiles"/>
      <sheetName val="AUX Ejecución Hormigón"/>
      <sheetName val="AUX Provisión de suelo"/>
      <sheetName val="AUX Dosaje Hormigón"/>
      <sheetName val="Aux ADN 420"/>
      <sheetName val="Aux Acero Pretensado"/>
      <sheetName val="Aux Transporte VP"/>
      <sheetName val="Aux Anclajes de acero"/>
      <sheetName val="Aux Exavación Pilotes"/>
      <sheetName val="AUX Agua Hº"/>
      <sheetName val="Aux Drenes"/>
      <sheetName val="Aux Muro Colado"/>
      <sheetName val="Aux Exavación Pantalla"/>
      <sheetName val="Aux Nucleo Cohesivo"/>
      <sheetName val="Aux Suelo 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>
        <row r="8">
          <cell r="B8" t="str">
            <v>Accesorios</v>
          </cell>
        </row>
      </sheetData>
      <sheetData sheetId="30">
        <row r="10">
          <cell r="B10" t="str">
            <v>Aplanadora de 7 a 10 tn</v>
          </cell>
        </row>
        <row r="11">
          <cell r="B11" t="str">
            <v>Balanza de 20 tn</v>
          </cell>
        </row>
        <row r="12">
          <cell r="B12" t="str">
            <v>Barcaza 800 ton</v>
          </cell>
        </row>
        <row r="13">
          <cell r="B13" t="str">
            <v>Barredora sopladora mecánica</v>
          </cell>
        </row>
        <row r="14">
          <cell r="B14" t="str">
            <v>Camión  volcador 8 tn</v>
          </cell>
        </row>
        <row r="15">
          <cell r="B15" t="str">
            <v>Camion caja abierta</v>
          </cell>
        </row>
        <row r="16">
          <cell r="B16" t="str">
            <v>Camión distribuidor de asfalto de 5 m3</v>
          </cell>
        </row>
        <row r="17">
          <cell r="B17" t="str">
            <v>Camión motohormigonero</v>
          </cell>
        </row>
        <row r="18">
          <cell r="B18" t="str">
            <v>Camión Playo</v>
          </cell>
        </row>
        <row r="19">
          <cell r="B19" t="str">
            <v>Camión tanque regador de agua</v>
          </cell>
        </row>
        <row r="20">
          <cell r="B20" t="str">
            <v>Camión volcador</v>
          </cell>
        </row>
        <row r="21">
          <cell r="B21" t="str">
            <v>Camioneta doble cabina</v>
          </cell>
        </row>
        <row r="22">
          <cell r="B22" t="str">
            <v>Cargador frontal 1,5 m3</v>
          </cell>
        </row>
        <row r="23">
          <cell r="B23" t="str">
            <v>Cargador frontal 2,1 m3</v>
          </cell>
        </row>
        <row r="24">
          <cell r="B24" t="str">
            <v>Cargador frontal 3,0 m3</v>
          </cell>
        </row>
        <row r="25">
          <cell r="B25" t="str">
            <v>Compactador de mano</v>
          </cell>
        </row>
        <row r="26">
          <cell r="B26" t="str">
            <v>Compresor</v>
          </cell>
        </row>
        <row r="27">
          <cell r="B27" t="str">
            <v xml:space="preserve">Cortadora de Hierro </v>
          </cell>
        </row>
        <row r="28">
          <cell r="B28" t="str">
            <v>Depósito de agua</v>
          </cell>
        </row>
        <row r="29">
          <cell r="B29" t="str">
            <v>Dobladora de Hierrro</v>
          </cell>
        </row>
        <row r="30">
          <cell r="B30" t="str">
            <v>Draga</v>
          </cell>
        </row>
        <row r="31">
          <cell r="B31" t="str">
            <v>Dragalina</v>
          </cell>
        </row>
        <row r="32">
          <cell r="B32" t="str">
            <v>Grúa</v>
          </cell>
        </row>
        <row r="33">
          <cell r="B33" t="str">
            <v>Grúa excav. s/orugas</v>
          </cell>
        </row>
        <row r="34">
          <cell r="B34" t="str">
            <v>Grupo electrógeno</v>
          </cell>
        </row>
        <row r="35">
          <cell r="B35" t="str">
            <v>Hormigonera de 240 lt</v>
          </cell>
        </row>
        <row r="36">
          <cell r="B36" t="str">
            <v>Máquina para bombear hormigón</v>
          </cell>
        </row>
        <row r="37">
          <cell r="B37" t="str">
            <v>Motobomba c/manguera de 2" de 50 m3/h</v>
          </cell>
        </row>
        <row r="38">
          <cell r="B38" t="str">
            <v>Motoniveladora c/escarificador</v>
          </cell>
        </row>
        <row r="39">
          <cell r="B39" t="str">
            <v>Palas de arrastre 3.06 m3</v>
          </cell>
        </row>
        <row r="40">
          <cell r="B40" t="str">
            <v>Pilotera</v>
          </cell>
        </row>
        <row r="41">
          <cell r="B41" t="str">
            <v>Planta asfáltica de 60-120 tn/h</v>
          </cell>
        </row>
        <row r="42">
          <cell r="B42" t="str">
            <v>Planta dosificadora</v>
          </cell>
        </row>
        <row r="43">
          <cell r="B43" t="str">
            <v>Planta fija p/ elaboración de hormigón</v>
          </cell>
        </row>
        <row r="44">
          <cell r="B44" t="str">
            <v>Pontón</v>
          </cell>
        </row>
        <row r="46">
          <cell r="B46" t="str">
            <v>Remolcador</v>
          </cell>
        </row>
        <row r="47">
          <cell r="B47" t="str">
            <v>Retroexcavadora caterpillar 320 L</v>
          </cell>
        </row>
        <row r="48">
          <cell r="B48" t="str">
            <v>Retroexcavadora caterpillar 416E</v>
          </cell>
        </row>
        <row r="49">
          <cell r="B49" t="str">
            <v>Retropala</v>
          </cell>
        </row>
        <row r="50">
          <cell r="B50" t="str">
            <v>Rodillo neumático autopropulsado</v>
          </cell>
        </row>
        <row r="51">
          <cell r="B51" t="str">
            <v>Rodillo pata de cabra autopropulsado</v>
          </cell>
        </row>
        <row r="52">
          <cell r="B52" t="str">
            <v>Rodillo pata de cabra de arrastre</v>
          </cell>
        </row>
        <row r="53">
          <cell r="B53" t="str">
            <v>Rodillo vibrante autopropulsado</v>
          </cell>
        </row>
        <row r="54">
          <cell r="B54" t="str">
            <v>Silos de cemento</v>
          </cell>
        </row>
        <row r="55">
          <cell r="B55" t="str">
            <v>Terminadora Asfáltica</v>
          </cell>
        </row>
        <row r="56">
          <cell r="B56" t="str">
            <v>Tractor a orugas c/topadora D6 (c/cabina)</v>
          </cell>
        </row>
        <row r="57">
          <cell r="B57" t="str">
            <v>Tractor neumático DEUTZ mod. AX 4,1</v>
          </cell>
        </row>
        <row r="58">
          <cell r="B58" t="str">
            <v xml:space="preserve">Tubería </v>
          </cell>
        </row>
        <row r="59">
          <cell r="B59" t="str">
            <v>Vibrador de Inmersión</v>
          </cell>
        </row>
        <row r="60">
          <cell r="B60" t="str">
            <v>Tanque para almacenamiento de Asfalto</v>
          </cell>
        </row>
      </sheetData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Resumen de presupuesto"/>
      <sheetName val="Presupuesto"/>
      <sheetName val="Listado Items"/>
      <sheetName val="Coeficiente Resumen"/>
      <sheetName val="Costo combustible"/>
      <sheetName val="Mano de Obra"/>
      <sheetName val="Materiales Origen _2_"/>
      <sheetName val="Precios Basicos Materiales"/>
      <sheetName val="Equipos"/>
      <sheetName val="1"/>
      <sheetName val="2-1"/>
      <sheetName val="2-2"/>
      <sheetName val="3"/>
      <sheetName val="4"/>
      <sheetName val="5"/>
      <sheetName val="6"/>
      <sheetName val="7"/>
      <sheetName val="Anclajes de acero"/>
      <sheetName val="8"/>
      <sheetName val="9-1"/>
      <sheetName val="9-2"/>
      <sheetName val="9-3"/>
      <sheetName val="9-4"/>
      <sheetName val="10"/>
      <sheetName val="11"/>
      <sheetName val="H17"/>
      <sheetName val="12"/>
      <sheetName val="13-1"/>
      <sheetName val="13-2"/>
      <sheetName val="14-1"/>
      <sheetName val="14-2"/>
      <sheetName val="14-3"/>
      <sheetName val="15-1"/>
      <sheetName val="15-2"/>
      <sheetName val="15-3"/>
      <sheetName val="16-1"/>
      <sheetName val="16-2"/>
      <sheetName val="16-3"/>
      <sheetName val="16-4"/>
      <sheetName val="17-3"/>
      <sheetName val="17-5"/>
      <sheetName val="17-6"/>
      <sheetName val="17-7"/>
      <sheetName val="17-8"/>
      <sheetName val="17-10"/>
      <sheetName val="18-1"/>
      <sheetName val="18-2"/>
      <sheetName val="18-3"/>
      <sheetName val="20"/>
      <sheetName val="21"/>
      <sheetName val="22"/>
      <sheetName val="23"/>
      <sheetName val="24"/>
      <sheetName val="AUX  AC Materiales"/>
      <sheetName val="AUX Dosaje Hormigón"/>
      <sheetName val="AUX Ejecución Hormigón"/>
      <sheetName val="AUX Acero ADN 420 Colocado"/>
      <sheetName val="AUX  Provisión de suelo"/>
      <sheetName val="AUX Agua Hº"/>
      <sheetName val="III_4 Acero en malla"/>
      <sheetName val="III_5  Acero Laminado"/>
      <sheetName val="III_6 Juntas PVC"/>
      <sheetName val="IV_1_2Coraza_Carreter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 refreshError="1"/>
      <sheetData sheetId="60"/>
      <sheetData sheetId="61"/>
      <sheetData sheetId="62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"/>
      <sheetName val="PASE"/>
      <sheetName val="PT (%)"/>
      <sheetName val="Curva (%)"/>
      <sheetName val="PT ($)"/>
      <sheetName val="Curva ($)"/>
      <sheetName val="MO"/>
      <sheetName val="Equipo"/>
      <sheetName val="Mat"/>
      <sheetName val="COSTOS"/>
      <sheetName val="AP"/>
      <sheetName val="INS"/>
      <sheetName val="Flujo"/>
      <sheetName val="GS GRALES"/>
      <sheetName val="PERSONAL"/>
      <sheetName val="EQUIP"/>
      <sheetName val="Dist"/>
      <sheetName val="Aux."/>
      <sheetName val="C.Red"/>
      <sheetName val="IOP"/>
      <sheetName val="Eq 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>
            <v>1</v>
          </cell>
          <cell r="B6" t="str">
            <v>Oficial Especializado</v>
          </cell>
          <cell r="C6" t="str">
            <v>h</v>
          </cell>
          <cell r="D6">
            <v>183.43287344796875</v>
          </cell>
          <cell r="F6">
            <v>183.43287344796875</v>
          </cell>
          <cell r="G6" t="str">
            <v>$</v>
          </cell>
        </row>
        <row r="7">
          <cell r="A7">
            <v>2</v>
          </cell>
          <cell r="B7" t="str">
            <v>Oficial</v>
          </cell>
          <cell r="C7" t="str">
            <v>h</v>
          </cell>
          <cell r="D7">
            <v>158.10258814988543</v>
          </cell>
          <cell r="F7">
            <v>158.10258814988543</v>
          </cell>
          <cell r="G7" t="str">
            <v>$</v>
          </cell>
        </row>
        <row r="8">
          <cell r="A8">
            <v>3</v>
          </cell>
          <cell r="B8" t="str">
            <v>Medio Oficial</v>
          </cell>
          <cell r="C8" t="str">
            <v>h</v>
          </cell>
          <cell r="D8">
            <v>146.73169365476042</v>
          </cell>
          <cell r="F8">
            <v>146.73169365476042</v>
          </cell>
          <cell r="G8" t="str">
            <v>$</v>
          </cell>
        </row>
        <row r="9">
          <cell r="A9">
            <v>4</v>
          </cell>
          <cell r="B9" t="str">
            <v>Ayudante</v>
          </cell>
          <cell r="C9" t="str">
            <v>h</v>
          </cell>
          <cell r="D9">
            <v>135.70747277229168</v>
          </cell>
          <cell r="F9">
            <v>135.70747277229168</v>
          </cell>
          <cell r="G9" t="str">
            <v>$</v>
          </cell>
        </row>
        <row r="10">
          <cell r="A10">
            <v>5</v>
          </cell>
          <cell r="B10" t="str">
            <v>Maquinista 1ra Categ - Of.E</v>
          </cell>
          <cell r="C10" t="str">
            <v>h</v>
          </cell>
          <cell r="D10">
            <v>183.43287344796875</v>
          </cell>
          <cell r="F10">
            <v>183.43287344796875</v>
          </cell>
          <cell r="G10" t="str">
            <v>$</v>
          </cell>
        </row>
        <row r="11">
          <cell r="A11">
            <v>6</v>
          </cell>
          <cell r="B11" t="str">
            <v>Maquinista 2da Categ, Chofer - Oficial</v>
          </cell>
          <cell r="C11" t="str">
            <v>h</v>
          </cell>
          <cell r="D11">
            <v>158.10258814988543</v>
          </cell>
          <cell r="F11">
            <v>158.10258814988543</v>
          </cell>
          <cell r="G11" t="str">
            <v>$</v>
          </cell>
        </row>
        <row r="12">
          <cell r="A12">
            <v>7</v>
          </cell>
          <cell r="B12" t="str">
            <v>Sereno</v>
          </cell>
          <cell r="C12" t="str">
            <v>h</v>
          </cell>
          <cell r="D12">
            <v>139.53256961436134</v>
          </cell>
          <cell r="F12">
            <v>139.53256961436134</v>
          </cell>
          <cell r="G12" t="str">
            <v>$</v>
          </cell>
        </row>
        <row r="14">
          <cell r="G14">
            <v>0.12585626238167441</v>
          </cell>
        </row>
        <row r="17">
          <cell r="B17" t="str">
            <v>MATERIALES</v>
          </cell>
        </row>
        <row r="18">
          <cell r="A18">
            <v>1000</v>
          </cell>
          <cell r="B18" t="str">
            <v>Molde metálico</v>
          </cell>
          <cell r="C18" t="str">
            <v>ml</v>
          </cell>
          <cell r="D18">
            <v>20.900000000000002</v>
          </cell>
          <cell r="F18">
            <v>20.900000000000002</v>
          </cell>
          <cell r="G18" t="str">
            <v>$</v>
          </cell>
        </row>
        <row r="19">
          <cell r="A19">
            <v>1001</v>
          </cell>
          <cell r="B19" t="str">
            <v>Canon explotación suelo</v>
          </cell>
          <cell r="C19" t="str">
            <v xml:space="preserve">m3 </v>
          </cell>
          <cell r="D19">
            <v>9.6875</v>
          </cell>
          <cell r="F19">
            <v>9.6875</v>
          </cell>
          <cell r="G19" t="str">
            <v>$</v>
          </cell>
        </row>
        <row r="20">
          <cell r="A20">
            <v>1002</v>
          </cell>
          <cell r="B20" t="str">
            <v xml:space="preserve">Cemento </v>
          </cell>
          <cell r="C20" t="str">
            <v xml:space="preserve">kg </v>
          </cell>
          <cell r="D20">
            <v>2.3530000000000002</v>
          </cell>
          <cell r="F20">
            <v>2.3530000000000002</v>
          </cell>
          <cell r="G20" t="str">
            <v>$</v>
          </cell>
        </row>
        <row r="21">
          <cell r="A21">
            <v>1003</v>
          </cell>
          <cell r="B21" t="str">
            <v>Cal hidráulica</v>
          </cell>
          <cell r="C21" t="str">
            <v xml:space="preserve">kg </v>
          </cell>
          <cell r="D21">
            <v>1.6476</v>
          </cell>
          <cell r="F21">
            <v>1.6476</v>
          </cell>
          <cell r="G21" t="str">
            <v>$</v>
          </cell>
        </row>
        <row r="22">
          <cell r="A22">
            <v>1004</v>
          </cell>
          <cell r="B22" t="str">
            <v>Descarga</v>
          </cell>
          <cell r="C22" t="str">
            <v xml:space="preserve">m3 </v>
          </cell>
          <cell r="D22">
            <v>5</v>
          </cell>
          <cell r="F22">
            <v>5</v>
          </cell>
          <cell r="G22" t="str">
            <v>$</v>
          </cell>
        </row>
        <row r="23">
          <cell r="A23">
            <v>1005</v>
          </cell>
          <cell r="B23" t="str">
            <v>Suelo Seleccionado</v>
          </cell>
          <cell r="C23" t="str">
            <v xml:space="preserve">m3 </v>
          </cell>
          <cell r="D23">
            <v>55.000000000000007</v>
          </cell>
          <cell r="F23">
            <v>55.000000000000007</v>
          </cell>
          <cell r="G23" t="str">
            <v>$</v>
          </cell>
        </row>
        <row r="24">
          <cell r="A24">
            <v>1006</v>
          </cell>
          <cell r="B24" t="str">
            <v>Hormigón elaborado H-25</v>
          </cell>
          <cell r="C24" t="str">
            <v xml:space="preserve">m3 </v>
          </cell>
          <cell r="D24">
            <v>2345</v>
          </cell>
          <cell r="F24">
            <v>2345</v>
          </cell>
          <cell r="G24" t="str">
            <v>$</v>
          </cell>
        </row>
        <row r="25">
          <cell r="A25">
            <v>1007</v>
          </cell>
          <cell r="B25" t="str">
            <v>Hormigón elaborado H-21</v>
          </cell>
          <cell r="C25" t="str">
            <v xml:space="preserve">m3 </v>
          </cell>
          <cell r="D25">
            <v>2260</v>
          </cell>
          <cell r="F25">
            <v>2260</v>
          </cell>
          <cell r="G25" t="str">
            <v>$</v>
          </cell>
        </row>
        <row r="26">
          <cell r="A26">
            <v>1008</v>
          </cell>
          <cell r="B26" t="str">
            <v>Hormigón elaborado H-13</v>
          </cell>
          <cell r="C26" t="str">
            <v xml:space="preserve">m3 </v>
          </cell>
          <cell r="D26">
            <v>1595.0000000000002</v>
          </cell>
          <cell r="F26">
            <v>1595.0000000000002</v>
          </cell>
          <cell r="G26" t="str">
            <v>$</v>
          </cell>
        </row>
        <row r="27">
          <cell r="A27">
            <v>1009</v>
          </cell>
          <cell r="B27" t="str">
            <v>Hormigón elaborado H-08</v>
          </cell>
          <cell r="C27" t="str">
            <v xml:space="preserve">m3 </v>
          </cell>
          <cell r="D27">
            <v>1830</v>
          </cell>
          <cell r="F27">
            <v>1830</v>
          </cell>
          <cell r="G27" t="str">
            <v>$</v>
          </cell>
        </row>
        <row r="28">
          <cell r="A28">
            <v>1010</v>
          </cell>
          <cell r="B28" t="str">
            <v>Derecho de cantera</v>
          </cell>
          <cell r="C28" t="str">
            <v xml:space="preserve">m3 </v>
          </cell>
          <cell r="D28">
            <v>10</v>
          </cell>
          <cell r="F28">
            <v>10</v>
          </cell>
          <cell r="G28" t="str">
            <v>$</v>
          </cell>
        </row>
        <row r="29">
          <cell r="A29">
            <v>1011</v>
          </cell>
          <cell r="B29" t="str">
            <v>Acero ADN 420</v>
          </cell>
          <cell r="C29" t="str">
            <v>tn</v>
          </cell>
          <cell r="D29">
            <v>16946.18</v>
          </cell>
          <cell r="F29">
            <v>16946.18</v>
          </cell>
          <cell r="G29" t="str">
            <v>$</v>
          </cell>
        </row>
        <row r="30">
          <cell r="A30">
            <v>1012</v>
          </cell>
          <cell r="B30" t="str">
            <v>Acero para pasadores</v>
          </cell>
          <cell r="C30" t="str">
            <v>kg</v>
          </cell>
          <cell r="D30">
            <v>25</v>
          </cell>
          <cell r="F30">
            <v>25</v>
          </cell>
          <cell r="G30" t="str">
            <v>$</v>
          </cell>
        </row>
        <row r="31">
          <cell r="A31">
            <v>1013</v>
          </cell>
          <cell r="B31" t="str">
            <v>Postes de quebracho colorado</v>
          </cell>
          <cell r="C31" t="str">
            <v>ud</v>
          </cell>
          <cell r="D31">
            <v>374.74999999999994</v>
          </cell>
          <cell r="F31">
            <v>374.74999999999994</v>
          </cell>
          <cell r="G31" t="str">
            <v>$</v>
          </cell>
        </row>
        <row r="32">
          <cell r="A32">
            <v>1014</v>
          </cell>
          <cell r="B32" t="str">
            <v xml:space="preserve">Varillas </v>
          </cell>
          <cell r="C32" t="str">
            <v>ud</v>
          </cell>
          <cell r="D32">
            <v>22.5</v>
          </cell>
          <cell r="F32">
            <v>22.5</v>
          </cell>
          <cell r="G32" t="str">
            <v>$</v>
          </cell>
        </row>
        <row r="33">
          <cell r="A33">
            <v>1015</v>
          </cell>
          <cell r="B33" t="str">
            <v>Varillones</v>
          </cell>
          <cell r="C33" t="str">
            <v>ud</v>
          </cell>
          <cell r="D33">
            <v>121.00000000000001</v>
          </cell>
          <cell r="F33">
            <v>121.00000000000001</v>
          </cell>
          <cell r="G33" t="str">
            <v>$</v>
          </cell>
        </row>
        <row r="34">
          <cell r="A34">
            <v>1016</v>
          </cell>
          <cell r="B34" t="str">
            <v xml:space="preserve">Torniquetes </v>
          </cell>
          <cell r="C34" t="str">
            <v>ud</v>
          </cell>
          <cell r="D34">
            <v>63.5</v>
          </cell>
          <cell r="F34">
            <v>63.5</v>
          </cell>
          <cell r="G34" t="str">
            <v>$</v>
          </cell>
        </row>
        <row r="35">
          <cell r="A35">
            <v>1017</v>
          </cell>
          <cell r="B35" t="str">
            <v>Alambre  N°17/15</v>
          </cell>
          <cell r="C35" t="str">
            <v>kg</v>
          </cell>
          <cell r="D35">
            <v>41.05833333333333</v>
          </cell>
          <cell r="F35">
            <v>41.05833333333333</v>
          </cell>
          <cell r="G35" t="str">
            <v>$</v>
          </cell>
        </row>
        <row r="36">
          <cell r="A36">
            <v>1018</v>
          </cell>
          <cell r="B36" t="str">
            <v>Alambre de Puas N° 16</v>
          </cell>
          <cell r="C36" t="str">
            <v>kg</v>
          </cell>
          <cell r="D36">
            <v>42.038000000000004</v>
          </cell>
          <cell r="F36">
            <v>42.038000000000004</v>
          </cell>
          <cell r="G36" t="str">
            <v>$</v>
          </cell>
        </row>
        <row r="37">
          <cell r="A37">
            <v>1019</v>
          </cell>
          <cell r="B37" t="str">
            <v>Tranquera Tipo "B"</v>
          </cell>
          <cell r="C37" t="str">
            <v>ud</v>
          </cell>
          <cell r="D37">
            <v>4660</v>
          </cell>
          <cell r="F37">
            <v>4660</v>
          </cell>
          <cell r="G37" t="str">
            <v>$</v>
          </cell>
        </row>
        <row r="38">
          <cell r="A38">
            <v>1020</v>
          </cell>
          <cell r="B38" t="str">
            <v>Alambre de atar galvanizado N° 14</v>
          </cell>
          <cell r="C38" t="str">
            <v>kg</v>
          </cell>
          <cell r="D38">
            <v>25</v>
          </cell>
          <cell r="F38">
            <v>25</v>
          </cell>
          <cell r="G38" t="str">
            <v>$</v>
          </cell>
        </row>
        <row r="39">
          <cell r="A39">
            <v>1021</v>
          </cell>
          <cell r="B39" t="str">
            <v>Ladrillo común</v>
          </cell>
          <cell r="C39" t="str">
            <v>ud</v>
          </cell>
          <cell r="D39">
            <v>3.27</v>
          </cell>
          <cell r="F39">
            <v>3.27</v>
          </cell>
          <cell r="G39" t="str">
            <v>$</v>
          </cell>
        </row>
        <row r="40">
          <cell r="A40">
            <v>1022</v>
          </cell>
          <cell r="B40" t="str">
            <v>Tirante 3x3</v>
          </cell>
          <cell r="C40" t="str">
            <v xml:space="preserve">ml. </v>
          </cell>
          <cell r="D40">
            <v>15</v>
          </cell>
          <cell r="F40">
            <v>15</v>
          </cell>
          <cell r="G40" t="str">
            <v>$</v>
          </cell>
        </row>
        <row r="41">
          <cell r="A41">
            <v>1023</v>
          </cell>
          <cell r="B41" t="str">
            <v>Madera para encofrado</v>
          </cell>
          <cell r="C41" t="str">
            <v>m2</v>
          </cell>
          <cell r="D41">
            <v>180.03</v>
          </cell>
          <cell r="F41">
            <v>180.03</v>
          </cell>
          <cell r="G41" t="str">
            <v>$</v>
          </cell>
        </row>
        <row r="42">
          <cell r="A42">
            <v>1024</v>
          </cell>
          <cell r="B42" t="str">
            <v>Desencofrante</v>
          </cell>
          <cell r="C42" t="str">
            <v>lts</v>
          </cell>
          <cell r="D42">
            <v>26.271000000000001</v>
          </cell>
          <cell r="F42">
            <v>26.271000000000001</v>
          </cell>
          <cell r="G42" t="str">
            <v>$</v>
          </cell>
        </row>
        <row r="43">
          <cell r="A43">
            <v>1025</v>
          </cell>
          <cell r="B43" t="str">
            <v>Clavos</v>
          </cell>
          <cell r="C43" t="str">
            <v>Kg</v>
          </cell>
          <cell r="D43">
            <v>30.6</v>
          </cell>
          <cell r="F43">
            <v>30.6</v>
          </cell>
          <cell r="G43" t="str">
            <v>$</v>
          </cell>
        </row>
        <row r="44">
          <cell r="A44">
            <v>1026</v>
          </cell>
          <cell r="B44" t="str">
            <v>Cabezal Alc ᴓ 1000</v>
          </cell>
          <cell r="C44" t="str">
            <v>un</v>
          </cell>
          <cell r="D44">
            <v>10942.71</v>
          </cell>
          <cell r="F44">
            <v>10942.71</v>
          </cell>
          <cell r="G44" t="str">
            <v>$</v>
          </cell>
        </row>
        <row r="45">
          <cell r="A45">
            <v>1027</v>
          </cell>
          <cell r="B45" t="str">
            <v>Caño H°A° Ø 1,00m clase I</v>
          </cell>
          <cell r="C45" t="str">
            <v>m</v>
          </cell>
          <cell r="D45">
            <v>2704.91</v>
          </cell>
          <cell r="F45">
            <v>2704.91</v>
          </cell>
          <cell r="G45" t="str">
            <v>$</v>
          </cell>
        </row>
        <row r="46">
          <cell r="A46">
            <v>1028</v>
          </cell>
          <cell r="B46" t="str">
            <v>Caño H°A° Ø 0,80m clase I</v>
          </cell>
          <cell r="C46" t="str">
            <v>m</v>
          </cell>
          <cell r="D46" t="e">
            <v>#REF!</v>
          </cell>
          <cell r="F46" t="e">
            <v>#REF!</v>
          </cell>
          <cell r="G46" t="str">
            <v>$</v>
          </cell>
        </row>
        <row r="47">
          <cell r="A47">
            <v>1029</v>
          </cell>
          <cell r="B47" t="str">
            <v>Caño H°A° Ø 0,80m clase II</v>
          </cell>
          <cell r="C47" t="str">
            <v>m</v>
          </cell>
          <cell r="D47" t="e">
            <v>#REF!</v>
          </cell>
          <cell r="F47" t="e">
            <v>#REF!</v>
          </cell>
          <cell r="G47" t="str">
            <v>$</v>
          </cell>
        </row>
        <row r="48">
          <cell r="A48">
            <v>1030</v>
          </cell>
          <cell r="B48" t="str">
            <v>Caño H°A° Ø 0,60m clase I</v>
          </cell>
          <cell r="C48" t="str">
            <v>m</v>
          </cell>
          <cell r="D48" t="e">
            <v>#REF!</v>
          </cell>
          <cell r="F48" t="e">
            <v>#REF!</v>
          </cell>
          <cell r="G48" t="str">
            <v>$</v>
          </cell>
        </row>
        <row r="49">
          <cell r="A49">
            <v>1031</v>
          </cell>
          <cell r="B49" t="str">
            <v>Caño H°A° Ø 0,50m clase I</v>
          </cell>
          <cell r="C49" t="str">
            <v>m</v>
          </cell>
          <cell r="D49" t="e">
            <v>#REF!</v>
          </cell>
          <cell r="F49" t="e">
            <v>#REF!</v>
          </cell>
          <cell r="G49" t="str">
            <v>$</v>
          </cell>
        </row>
        <row r="50">
          <cell r="A50">
            <v>1032</v>
          </cell>
          <cell r="B50" t="str">
            <v>Caño H°A° Ø 0,40m clase I</v>
          </cell>
          <cell r="C50" t="str">
            <v>m</v>
          </cell>
          <cell r="D50" t="e">
            <v>#REF!</v>
          </cell>
          <cell r="F50" t="e">
            <v>#REF!</v>
          </cell>
          <cell r="G50" t="str">
            <v>$</v>
          </cell>
        </row>
        <row r="51">
          <cell r="A51">
            <v>1033</v>
          </cell>
          <cell r="B51" t="str">
            <v>Mortero asfáltico</v>
          </cell>
          <cell r="C51" t="str">
            <v xml:space="preserve">m3 </v>
          </cell>
          <cell r="D51">
            <v>2500</v>
          </cell>
          <cell r="F51">
            <v>2500</v>
          </cell>
          <cell r="G51" t="str">
            <v>$</v>
          </cell>
        </row>
        <row r="52">
          <cell r="A52">
            <v>1034</v>
          </cell>
          <cell r="B52" t="str">
            <v>Geotextil No tejido de ppn</v>
          </cell>
          <cell r="C52" t="str">
            <v>m2</v>
          </cell>
          <cell r="D52">
            <v>23.715</v>
          </cell>
          <cell r="F52">
            <v>23.715</v>
          </cell>
          <cell r="G52" t="str">
            <v>$</v>
          </cell>
        </row>
        <row r="53">
          <cell r="A53">
            <v>1035</v>
          </cell>
          <cell r="B53" t="str">
            <v>Sumidero Horizontal</v>
          </cell>
          <cell r="C53" t="str">
            <v>ud</v>
          </cell>
          <cell r="D53">
            <v>4340</v>
          </cell>
          <cell r="F53">
            <v>4340</v>
          </cell>
          <cell r="G53" t="str">
            <v>$</v>
          </cell>
        </row>
        <row r="54">
          <cell r="A54">
            <v>1036</v>
          </cell>
          <cell r="B54" t="str">
            <v>Sumidero Vertical</v>
          </cell>
          <cell r="C54" t="str">
            <v>ud</v>
          </cell>
          <cell r="D54">
            <v>8680</v>
          </cell>
          <cell r="F54">
            <v>8680</v>
          </cell>
          <cell r="G54" t="str">
            <v>$</v>
          </cell>
        </row>
        <row r="55">
          <cell r="A55">
            <v>1037</v>
          </cell>
          <cell r="B55" t="str">
            <v>Tapa Boca de Registro</v>
          </cell>
          <cell r="C55" t="str">
            <v>ud</v>
          </cell>
          <cell r="D55">
            <v>2676.3</v>
          </cell>
          <cell r="F55">
            <v>2676.3</v>
          </cell>
          <cell r="G55" t="str">
            <v>$</v>
          </cell>
        </row>
        <row r="56">
          <cell r="A56">
            <v>1038</v>
          </cell>
          <cell r="B56" t="str">
            <v>Geoceldas</v>
          </cell>
          <cell r="C56" t="str">
            <v>m2</v>
          </cell>
          <cell r="D56">
            <v>59.519999999999996</v>
          </cell>
          <cell r="F56">
            <v>59.519999999999996</v>
          </cell>
          <cell r="G56" t="str">
            <v>$</v>
          </cell>
        </row>
        <row r="57">
          <cell r="A57">
            <v>1039</v>
          </cell>
          <cell r="B57" t="str">
            <v>Geogrilla Hatelit C 40/17</v>
          </cell>
          <cell r="C57" t="str">
            <v>m2</v>
          </cell>
          <cell r="D57">
            <v>76.725000000000009</v>
          </cell>
          <cell r="F57">
            <v>76.725000000000009</v>
          </cell>
          <cell r="G57" t="str">
            <v>$</v>
          </cell>
        </row>
        <row r="58">
          <cell r="A58">
            <v>1040</v>
          </cell>
          <cell r="B58" t="str">
            <v>Punta para fresadora</v>
          </cell>
          <cell r="C58" t="str">
            <v>ud</v>
          </cell>
          <cell r="D58">
            <v>104.44</v>
          </cell>
          <cell r="F58">
            <v>104.44</v>
          </cell>
          <cell r="G58" t="str">
            <v>$</v>
          </cell>
        </row>
        <row r="59">
          <cell r="A59">
            <v>1041</v>
          </cell>
          <cell r="B59" t="str">
            <v>Portapunta para fresadora</v>
          </cell>
          <cell r="C59" t="str">
            <v>ud</v>
          </cell>
          <cell r="D59">
            <v>848.62</v>
          </cell>
          <cell r="F59">
            <v>848.62</v>
          </cell>
          <cell r="G59" t="str">
            <v>$</v>
          </cell>
        </row>
        <row r="60">
          <cell r="A60">
            <v>1050</v>
          </cell>
          <cell r="B60" t="str">
            <v>Punta para reclamadora</v>
          </cell>
          <cell r="C60" t="str">
            <v>ud</v>
          </cell>
          <cell r="D60">
            <v>104.44</v>
          </cell>
          <cell r="F60">
            <v>104.44</v>
          </cell>
          <cell r="G60" t="str">
            <v>$</v>
          </cell>
        </row>
        <row r="61">
          <cell r="A61">
            <v>1051</v>
          </cell>
          <cell r="B61" t="str">
            <v>Portapunta para reclamadora</v>
          </cell>
          <cell r="C61" t="str">
            <v>ud</v>
          </cell>
          <cell r="D61">
            <v>848.62</v>
          </cell>
          <cell r="F61">
            <v>848.62</v>
          </cell>
          <cell r="G61" t="str">
            <v>$</v>
          </cell>
        </row>
        <row r="62">
          <cell r="A62">
            <v>1052</v>
          </cell>
          <cell r="B62" t="str">
            <v>Material para estabilizado granular</v>
          </cell>
          <cell r="C62" t="str">
            <v>t</v>
          </cell>
          <cell r="D62">
            <v>400</v>
          </cell>
          <cell r="F62">
            <v>400</v>
          </cell>
          <cell r="G62" t="str">
            <v>$</v>
          </cell>
        </row>
        <row r="63">
          <cell r="A63">
            <v>1060</v>
          </cell>
          <cell r="B63" t="str">
            <v>Materiales varios</v>
          </cell>
          <cell r="C63" t="str">
            <v>gl</v>
          </cell>
          <cell r="D63">
            <v>50000</v>
          </cell>
          <cell r="F63">
            <v>50000</v>
          </cell>
          <cell r="G63" t="str">
            <v>$</v>
          </cell>
        </row>
        <row r="64">
          <cell r="A64">
            <v>1061</v>
          </cell>
          <cell r="B64" t="str">
            <v>Conducto modular 1,20 x 1,00 x 1,40</v>
          </cell>
          <cell r="C64" t="str">
            <v>m</v>
          </cell>
          <cell r="D64">
            <v>6720.7793446393925</v>
          </cell>
          <cell r="F64">
            <v>6720.7793446393925</v>
          </cell>
          <cell r="G64" t="str">
            <v>$</v>
          </cell>
        </row>
        <row r="65">
          <cell r="A65">
            <v>1062</v>
          </cell>
          <cell r="B65" t="str">
            <v>Modulo tipo pórtico 2,00 x 1,20 x 1,00</v>
          </cell>
          <cell r="C65" t="str">
            <v>m</v>
          </cell>
          <cell r="D65">
            <v>12061.781111647349</v>
          </cell>
          <cell r="F65">
            <v>12061.781111647349</v>
          </cell>
          <cell r="G65" t="str">
            <v>$</v>
          </cell>
        </row>
        <row r="66">
          <cell r="A66">
            <v>1063</v>
          </cell>
          <cell r="B66" t="str">
            <v>Modulo tipo pórtico 2,00 x 1,50 x 1,00</v>
          </cell>
          <cell r="C66" t="str">
            <v>m</v>
          </cell>
          <cell r="D66">
            <v>12265.5</v>
          </cell>
          <cell r="F66">
            <v>12265.5</v>
          </cell>
          <cell r="G66" t="str">
            <v>$</v>
          </cell>
        </row>
        <row r="67">
          <cell r="A67">
            <v>1100</v>
          </cell>
          <cell r="B67" t="str">
            <v>Defensa metálica tipo B</v>
          </cell>
          <cell r="C67" t="str">
            <v>m</v>
          </cell>
          <cell r="D67">
            <v>287.11374864906594</v>
          </cell>
          <cell r="F67">
            <v>287.11374864906594</v>
          </cell>
          <cell r="G67" t="str">
            <v>$</v>
          </cell>
        </row>
        <row r="68">
          <cell r="A68">
            <v>1101</v>
          </cell>
          <cell r="B68" t="str">
            <v>Poste metálico pesado</v>
          </cell>
          <cell r="C68" t="str">
            <v>ud</v>
          </cell>
          <cell r="D68">
            <v>354.17500000000001</v>
          </cell>
          <cell r="F68">
            <v>354.17500000000001</v>
          </cell>
          <cell r="G68" t="str">
            <v>$</v>
          </cell>
        </row>
        <row r="69">
          <cell r="A69">
            <v>1102</v>
          </cell>
          <cell r="B69" t="str">
            <v>Ala terminal</v>
          </cell>
          <cell r="C69" t="str">
            <v>ud</v>
          </cell>
          <cell r="D69">
            <v>385.95</v>
          </cell>
          <cell r="F69">
            <v>385.95</v>
          </cell>
          <cell r="G69" t="str">
            <v>$</v>
          </cell>
        </row>
        <row r="70">
          <cell r="A70">
            <v>1103</v>
          </cell>
          <cell r="B70" t="str">
            <v>Escuadra con lámina reflectiva</v>
          </cell>
          <cell r="C70" t="str">
            <v>ud</v>
          </cell>
          <cell r="D70" t="e">
            <v>#REF!</v>
          </cell>
          <cell r="F70" t="e">
            <v>#REF!</v>
          </cell>
          <cell r="G70" t="str">
            <v>$</v>
          </cell>
        </row>
        <row r="71">
          <cell r="A71">
            <v>1110</v>
          </cell>
          <cell r="B71" t="str">
            <v>Chapa metálica con lámina reflectiva</v>
          </cell>
          <cell r="C71" t="str">
            <v>m2</v>
          </cell>
          <cell r="D71">
            <v>1300</v>
          </cell>
          <cell r="F71">
            <v>1300</v>
          </cell>
          <cell r="G71" t="str">
            <v>$</v>
          </cell>
        </row>
        <row r="72">
          <cell r="A72">
            <v>1110.5</v>
          </cell>
          <cell r="B72" t="str">
            <v>Mojón kilométrico</v>
          </cell>
          <cell r="C72" t="str">
            <v>ud</v>
          </cell>
          <cell r="D72">
            <v>580</v>
          </cell>
          <cell r="F72">
            <v>580</v>
          </cell>
          <cell r="G72" t="str">
            <v>$</v>
          </cell>
        </row>
        <row r="73">
          <cell r="A73">
            <v>1110.5999999999999</v>
          </cell>
          <cell r="B73" t="str">
            <v>Señalización alcantarilla</v>
          </cell>
          <cell r="C73" t="str">
            <v>ud</v>
          </cell>
          <cell r="D73">
            <v>610</v>
          </cell>
          <cell r="F73">
            <v>610</v>
          </cell>
          <cell r="G73" t="str">
            <v>$</v>
          </cell>
        </row>
        <row r="74">
          <cell r="A74">
            <v>1110.7</v>
          </cell>
          <cell r="B74" t="str">
            <v>Separador de tránsito</v>
          </cell>
          <cell r="C74" t="str">
            <v>ud</v>
          </cell>
          <cell r="D74" t="e">
            <v>#REF!</v>
          </cell>
          <cell r="F74" t="e">
            <v>#REF!</v>
          </cell>
          <cell r="G74" t="str">
            <v>$</v>
          </cell>
        </row>
        <row r="75">
          <cell r="A75">
            <v>1111</v>
          </cell>
          <cell r="B75" t="str">
            <v>Poste de madera dura 3" x 3" x 3 m</v>
          </cell>
          <cell r="C75" t="str">
            <v>ud</v>
          </cell>
          <cell r="D75">
            <v>360</v>
          </cell>
          <cell r="F75">
            <v>360</v>
          </cell>
          <cell r="G75" t="str">
            <v>$</v>
          </cell>
        </row>
        <row r="76">
          <cell r="A76">
            <v>1112</v>
          </cell>
          <cell r="B76" t="str">
            <v>Pintura antihongos</v>
          </cell>
          <cell r="C76" t="str">
            <v>lts</v>
          </cell>
          <cell r="D76">
            <v>119.83471074380165</v>
          </cell>
          <cell r="F76">
            <v>119.83471074380165</v>
          </cell>
          <cell r="G76" t="str">
            <v>$</v>
          </cell>
        </row>
        <row r="77">
          <cell r="A77">
            <v>1113</v>
          </cell>
          <cell r="B77" t="str">
            <v>Pintura asfáltica</v>
          </cell>
          <cell r="C77" t="str">
            <v>lts</v>
          </cell>
          <cell r="D77">
            <v>139.46280991735537</v>
          </cell>
          <cell r="F77">
            <v>139.46280991735537</v>
          </cell>
          <cell r="G77" t="str">
            <v>$</v>
          </cell>
        </row>
        <row r="78">
          <cell r="A78">
            <v>1120</v>
          </cell>
          <cell r="B78" t="str">
            <v>Ménsula para señalización aérea</v>
          </cell>
          <cell r="C78" t="str">
            <v>ud</v>
          </cell>
          <cell r="D78">
            <v>74400</v>
          </cell>
          <cell r="F78">
            <v>74400</v>
          </cell>
          <cell r="G78" t="str">
            <v>$</v>
          </cell>
        </row>
        <row r="79">
          <cell r="A79">
            <v>1121</v>
          </cell>
          <cell r="B79" t="str">
            <v>Pórtico para señalización aérea</v>
          </cell>
          <cell r="C79" t="str">
            <v>ud</v>
          </cell>
          <cell r="D79">
            <v>275900</v>
          </cell>
          <cell r="F79">
            <v>275900</v>
          </cell>
          <cell r="G79" t="str">
            <v>$</v>
          </cell>
        </row>
        <row r="80">
          <cell r="A80">
            <v>1130</v>
          </cell>
          <cell r="B80" t="str">
            <v>Pintura termoplástica para pulverización en caliente</v>
          </cell>
          <cell r="C80" t="str">
            <v>m2</v>
          </cell>
          <cell r="D80">
            <v>205</v>
          </cell>
          <cell r="F80">
            <v>205</v>
          </cell>
          <cell r="G80" t="str">
            <v>$</v>
          </cell>
        </row>
        <row r="81">
          <cell r="A81">
            <v>1131</v>
          </cell>
          <cell r="B81" t="str">
            <v>Pintura termoplástica para extrusión en caliente</v>
          </cell>
          <cell r="C81" t="str">
            <v>m2</v>
          </cell>
          <cell r="D81">
            <v>381.95</v>
          </cell>
          <cell r="F81">
            <v>381.95</v>
          </cell>
          <cell r="G81" t="str">
            <v>$</v>
          </cell>
        </row>
        <row r="82">
          <cell r="A82">
            <v>1132</v>
          </cell>
          <cell r="B82" t="str">
            <v>Tacha reflectiva</v>
          </cell>
          <cell r="C82" t="str">
            <v>ud</v>
          </cell>
          <cell r="D82">
            <v>65</v>
          </cell>
          <cell r="F82">
            <v>65</v>
          </cell>
          <cell r="G82" t="str">
            <v>$</v>
          </cell>
        </row>
        <row r="83">
          <cell r="A83">
            <v>1133</v>
          </cell>
          <cell r="B83" t="str">
            <v>Esferas de vidrio</v>
          </cell>
          <cell r="C83" t="str">
            <v>kg</v>
          </cell>
          <cell r="D83">
            <v>352.37</v>
          </cell>
          <cell r="F83">
            <v>352.37</v>
          </cell>
          <cell r="G83" t="str">
            <v>$</v>
          </cell>
        </row>
        <row r="84">
          <cell r="A84">
            <v>1140</v>
          </cell>
          <cell r="B84" t="str">
            <v>Curador p/hormigón</v>
          </cell>
          <cell r="C84" t="str">
            <v>lts</v>
          </cell>
          <cell r="D84">
            <v>51.03</v>
          </cell>
          <cell r="F84">
            <v>51.03</v>
          </cell>
          <cell r="G84" t="str">
            <v>$</v>
          </cell>
        </row>
        <row r="85">
          <cell r="A85">
            <v>1141</v>
          </cell>
          <cell r="B85" t="str">
            <v>Pintura esmalte</v>
          </cell>
          <cell r="C85" t="str">
            <v>lts</v>
          </cell>
          <cell r="D85">
            <v>207.09917355371903</v>
          </cell>
          <cell r="F85">
            <v>207.09917355371903</v>
          </cell>
          <cell r="G85" t="str">
            <v>$</v>
          </cell>
        </row>
        <row r="86">
          <cell r="A86">
            <v>1150</v>
          </cell>
          <cell r="B86" t="str">
            <v>Casilla para contador</v>
          </cell>
          <cell r="C86" t="str">
            <v>ud</v>
          </cell>
          <cell r="D86">
            <v>9700</v>
          </cell>
          <cell r="F86">
            <v>9700</v>
          </cell>
          <cell r="G86" t="str">
            <v>$</v>
          </cell>
        </row>
        <row r="87">
          <cell r="A87">
            <v>1151</v>
          </cell>
          <cell r="B87" t="str">
            <v>Tierra negra</v>
          </cell>
          <cell r="C87" t="str">
            <v xml:space="preserve">m3 </v>
          </cell>
          <cell r="D87">
            <v>160</v>
          </cell>
          <cell r="F87">
            <v>160</v>
          </cell>
          <cell r="G87" t="str">
            <v>$</v>
          </cell>
        </row>
        <row r="88">
          <cell r="A88">
            <v>1400</v>
          </cell>
          <cell r="B88" t="str">
            <v>Agregado 0-6</v>
          </cell>
          <cell r="C88" t="str">
            <v>ton</v>
          </cell>
          <cell r="D88">
            <v>333.2</v>
          </cell>
          <cell r="F88">
            <v>333.2</v>
          </cell>
          <cell r="G88" t="str">
            <v>$</v>
          </cell>
        </row>
        <row r="89">
          <cell r="A89">
            <v>1401</v>
          </cell>
          <cell r="B89" t="str">
            <v>Agregado 6-19</v>
          </cell>
          <cell r="C89" t="str">
            <v>ton</v>
          </cell>
          <cell r="D89">
            <v>393.2</v>
          </cell>
          <cell r="F89">
            <v>393.2</v>
          </cell>
          <cell r="G89" t="str">
            <v>$</v>
          </cell>
        </row>
        <row r="90">
          <cell r="A90">
            <v>1402</v>
          </cell>
          <cell r="B90" t="str">
            <v>Agregado 10-30</v>
          </cell>
          <cell r="C90" t="str">
            <v>ton</v>
          </cell>
          <cell r="D90">
            <v>409.8</v>
          </cell>
          <cell r="F90">
            <v>409.8</v>
          </cell>
          <cell r="G90" t="str">
            <v>$</v>
          </cell>
        </row>
        <row r="91">
          <cell r="A91">
            <v>1403</v>
          </cell>
          <cell r="B91" t="str">
            <v>Filler</v>
          </cell>
          <cell r="C91" t="str">
            <v>ton</v>
          </cell>
          <cell r="D91">
            <v>1380.33</v>
          </cell>
          <cell r="F91">
            <v>1380.33</v>
          </cell>
          <cell r="G91" t="str">
            <v>$</v>
          </cell>
        </row>
        <row r="92">
          <cell r="A92">
            <v>1404</v>
          </cell>
          <cell r="B92" t="str">
            <v>Agregado 3-9</v>
          </cell>
          <cell r="C92" t="str">
            <v>ton</v>
          </cell>
          <cell r="D92">
            <v>473.2</v>
          </cell>
          <cell r="F92">
            <v>473.2</v>
          </cell>
          <cell r="G92" t="str">
            <v>$</v>
          </cell>
        </row>
        <row r="93">
          <cell r="A93">
            <v>1405</v>
          </cell>
          <cell r="B93" t="str">
            <v>Arena silícea sin zarandear</v>
          </cell>
          <cell r="C93" t="str">
            <v>ton</v>
          </cell>
          <cell r="D93">
            <v>201.6</v>
          </cell>
          <cell r="F93">
            <v>201.6</v>
          </cell>
          <cell r="G93" t="str">
            <v>$</v>
          </cell>
        </row>
        <row r="94">
          <cell r="A94">
            <v>1406</v>
          </cell>
          <cell r="B94" t="str">
            <v>Piedra de 1° voladura</v>
          </cell>
          <cell r="C94" t="str">
            <v>ton</v>
          </cell>
          <cell r="D94">
            <v>425.8</v>
          </cell>
          <cell r="F94">
            <v>425.8</v>
          </cell>
          <cell r="G94" t="str">
            <v>$</v>
          </cell>
        </row>
        <row r="95">
          <cell r="A95">
            <v>1472</v>
          </cell>
          <cell r="B95" t="str">
            <v>Arena silícea</v>
          </cell>
          <cell r="C95" t="str">
            <v>ton</v>
          </cell>
          <cell r="D95">
            <v>234.93</v>
          </cell>
          <cell r="F95">
            <v>234.93</v>
          </cell>
          <cell r="G95" t="str">
            <v>$</v>
          </cell>
        </row>
        <row r="96">
          <cell r="A96">
            <v>1471</v>
          </cell>
          <cell r="B96" t="str">
            <v>Cemento asfáltico AM3</v>
          </cell>
          <cell r="C96" t="str">
            <v>ton</v>
          </cell>
          <cell r="D96">
            <v>12081</v>
          </cell>
          <cell r="E96">
            <v>7.0000000000000007E-2</v>
          </cell>
          <cell r="F96">
            <v>12926.67</v>
          </cell>
          <cell r="G96" t="str">
            <v>$</v>
          </cell>
        </row>
        <row r="97">
          <cell r="A97">
            <v>1473</v>
          </cell>
          <cell r="B97" t="str">
            <v>Cemento asfáltico CA30</v>
          </cell>
          <cell r="C97" t="str">
            <v>ton</v>
          </cell>
          <cell r="D97">
            <v>8474</v>
          </cell>
          <cell r="F97">
            <v>8474</v>
          </cell>
          <cell r="G97" t="str">
            <v>$</v>
          </cell>
        </row>
        <row r="98">
          <cell r="A98">
            <v>1474</v>
          </cell>
          <cell r="B98" t="str">
            <v>Gas oil para planta</v>
          </cell>
          <cell r="C98" t="str">
            <v>ton</v>
          </cell>
          <cell r="D98">
            <v>13306.132231404959</v>
          </cell>
          <cell r="F98">
            <v>13306.132231404959</v>
          </cell>
          <cell r="G98" t="str">
            <v>$</v>
          </cell>
        </row>
        <row r="99">
          <cell r="A99">
            <v>1475</v>
          </cell>
          <cell r="B99" t="str">
            <v>Fuel oil para planta</v>
          </cell>
          <cell r="C99" t="str">
            <v>ton</v>
          </cell>
          <cell r="D99">
            <v>8075</v>
          </cell>
          <cell r="F99">
            <v>8075</v>
          </cell>
          <cell r="G99" t="str">
            <v>$</v>
          </cell>
        </row>
        <row r="100">
          <cell r="A100">
            <v>1476</v>
          </cell>
          <cell r="B100" t="str">
            <v>Emulsión corte rápido modificada</v>
          </cell>
          <cell r="C100" t="str">
            <v>ton</v>
          </cell>
          <cell r="D100">
            <v>9274</v>
          </cell>
          <cell r="F100">
            <v>9274</v>
          </cell>
          <cell r="G100" t="str">
            <v>$</v>
          </cell>
        </row>
        <row r="101">
          <cell r="A101">
            <v>1477</v>
          </cell>
          <cell r="B101" t="str">
            <v>Emulsión corte medio</v>
          </cell>
          <cell r="C101" t="str">
            <v>ton</v>
          </cell>
          <cell r="D101">
            <v>9638</v>
          </cell>
          <cell r="F101">
            <v>9638</v>
          </cell>
          <cell r="G101" t="str">
            <v>$</v>
          </cell>
        </row>
        <row r="102">
          <cell r="A102">
            <v>1479</v>
          </cell>
          <cell r="B102" t="str">
            <v xml:space="preserve">Emulsión corte rápido </v>
          </cell>
          <cell r="C102" t="str">
            <v>ton</v>
          </cell>
          <cell r="D102">
            <v>7265</v>
          </cell>
          <cell r="F102">
            <v>7265</v>
          </cell>
          <cell r="G102" t="str">
            <v>$</v>
          </cell>
        </row>
        <row r="103">
          <cell r="A103">
            <v>1478</v>
          </cell>
          <cell r="B103" t="str">
            <v>Asfalto Modif c/ Polim p sellado de Fisuras</v>
          </cell>
          <cell r="C103" t="str">
            <v>kg</v>
          </cell>
          <cell r="D103">
            <v>30</v>
          </cell>
          <cell r="F103">
            <v>30</v>
          </cell>
          <cell r="G103" t="str">
            <v>$</v>
          </cell>
        </row>
        <row r="104">
          <cell r="A104">
            <v>1480</v>
          </cell>
          <cell r="B104" t="str">
            <v>Brea en panes</v>
          </cell>
          <cell r="C104" t="str">
            <v>kg</v>
          </cell>
          <cell r="D104">
            <v>11.08</v>
          </cell>
          <cell r="F104">
            <v>11.08</v>
          </cell>
          <cell r="G104" t="str">
            <v>$</v>
          </cell>
        </row>
        <row r="105">
          <cell r="A105">
            <v>1482</v>
          </cell>
          <cell r="B105" t="str">
            <v>Disco de aserrado</v>
          </cell>
          <cell r="C105" t="str">
            <v>ud</v>
          </cell>
          <cell r="D105">
            <v>3504.25</v>
          </cell>
          <cell r="F105">
            <v>3504.25</v>
          </cell>
          <cell r="G105" t="str">
            <v>$</v>
          </cell>
        </row>
        <row r="106">
          <cell r="A106">
            <v>1481</v>
          </cell>
          <cell r="B106" t="str">
            <v>Aditivo mejorador de adherencia</v>
          </cell>
          <cell r="C106" t="str">
            <v>tn</v>
          </cell>
          <cell r="D106">
            <v>67940</v>
          </cell>
          <cell r="F106">
            <v>67940</v>
          </cell>
          <cell r="G106" t="str">
            <v>$</v>
          </cell>
        </row>
        <row r="107">
          <cell r="A107">
            <v>1483</v>
          </cell>
          <cell r="B107" t="str">
            <v>Aditivo mejorador de adherencia</v>
          </cell>
          <cell r="C107" t="str">
            <v>tn</v>
          </cell>
          <cell r="D107">
            <v>40501</v>
          </cell>
          <cell r="F107">
            <v>40501</v>
          </cell>
          <cell r="G107" t="str">
            <v>$</v>
          </cell>
        </row>
        <row r="108">
          <cell r="A108">
            <v>1500</v>
          </cell>
          <cell r="B108" t="str">
            <v>Vivienda para Inspección</v>
          </cell>
          <cell r="C108" t="str">
            <v>mes</v>
          </cell>
          <cell r="D108">
            <v>8000</v>
          </cell>
          <cell r="F108">
            <v>8000</v>
          </cell>
          <cell r="G108" t="str">
            <v>$</v>
          </cell>
        </row>
        <row r="109">
          <cell r="A109">
            <v>1501</v>
          </cell>
          <cell r="B109" t="str">
            <v>Computadoras para inspección</v>
          </cell>
          <cell r="C109" t="str">
            <v>ud</v>
          </cell>
          <cell r="D109">
            <v>20000</v>
          </cell>
          <cell r="F109">
            <v>20000</v>
          </cell>
          <cell r="G109" t="str">
            <v>$</v>
          </cell>
        </row>
        <row r="110">
          <cell r="A110">
            <v>1502</v>
          </cell>
          <cell r="B110" t="str">
            <v>TE celular para inspección</v>
          </cell>
          <cell r="C110" t="str">
            <v>gl</v>
          </cell>
          <cell r="D110">
            <v>9000</v>
          </cell>
          <cell r="F110">
            <v>9000</v>
          </cell>
          <cell r="G110" t="str">
            <v>$</v>
          </cell>
        </row>
        <row r="111">
          <cell r="A111">
            <v>1503</v>
          </cell>
          <cell r="B111" t="str">
            <v>Máquina fotográfica</v>
          </cell>
          <cell r="C111" t="str">
            <v>ud</v>
          </cell>
          <cell r="D111">
            <v>3000</v>
          </cell>
          <cell r="F111">
            <v>3000</v>
          </cell>
          <cell r="G111" t="str">
            <v>$</v>
          </cell>
        </row>
        <row r="112">
          <cell r="A112">
            <v>1504</v>
          </cell>
          <cell r="B112" t="str">
            <v>Carteles de obra</v>
          </cell>
          <cell r="C112" t="str">
            <v>ud</v>
          </cell>
          <cell r="D112">
            <v>30000</v>
          </cell>
          <cell r="F112">
            <v>30000</v>
          </cell>
          <cell r="G112" t="str">
            <v>$</v>
          </cell>
        </row>
        <row r="113">
          <cell r="A113">
            <v>1505</v>
          </cell>
          <cell r="B113" t="str">
            <v>Instalación laboratorio y equipamiento</v>
          </cell>
          <cell r="C113" t="str">
            <v>gl</v>
          </cell>
          <cell r="D113">
            <v>80000</v>
          </cell>
          <cell r="F113">
            <v>80000</v>
          </cell>
          <cell r="G113" t="str">
            <v>$</v>
          </cell>
        </row>
        <row r="114">
          <cell r="A114">
            <v>1506</v>
          </cell>
          <cell r="B114" t="str">
            <v>Contenedor oficina</v>
          </cell>
          <cell r="C114" t="str">
            <v>mes</v>
          </cell>
          <cell r="D114">
            <v>3000</v>
          </cell>
          <cell r="F114">
            <v>3000</v>
          </cell>
          <cell r="G114" t="str">
            <v>$</v>
          </cell>
        </row>
        <row r="115">
          <cell r="A115">
            <v>1507</v>
          </cell>
          <cell r="B115" t="str">
            <v>Contenedor sanitarios</v>
          </cell>
          <cell r="C115" t="str">
            <v>mes</v>
          </cell>
          <cell r="D115">
            <v>4000</v>
          </cell>
          <cell r="F115">
            <v>4000</v>
          </cell>
          <cell r="G115" t="str">
            <v>$</v>
          </cell>
        </row>
        <row r="116">
          <cell r="A116">
            <v>1508</v>
          </cell>
          <cell r="B116" t="str">
            <v>Contenedor vestuarios</v>
          </cell>
          <cell r="C116" t="str">
            <v>mes</v>
          </cell>
          <cell r="D116">
            <v>2500</v>
          </cell>
          <cell r="F116">
            <v>2500</v>
          </cell>
          <cell r="G116" t="str">
            <v>$</v>
          </cell>
        </row>
        <row r="117">
          <cell r="A117">
            <v>1509</v>
          </cell>
          <cell r="B117" t="str">
            <v>Contenedor comedor</v>
          </cell>
          <cell r="C117" t="str">
            <v>mes</v>
          </cell>
          <cell r="D117">
            <v>3000</v>
          </cell>
          <cell r="F117">
            <v>3000</v>
          </cell>
          <cell r="G117" t="str">
            <v>$</v>
          </cell>
        </row>
        <row r="118">
          <cell r="A118">
            <v>1510</v>
          </cell>
          <cell r="B118" t="str">
            <v>Contenedor depósito</v>
          </cell>
          <cell r="C118" t="str">
            <v>mes</v>
          </cell>
          <cell r="D118">
            <v>2500</v>
          </cell>
          <cell r="F118">
            <v>2500</v>
          </cell>
          <cell r="G118" t="str">
            <v>$</v>
          </cell>
        </row>
        <row r="119">
          <cell r="A119">
            <v>1511</v>
          </cell>
          <cell r="B119" t="str">
            <v>Mobiliario inspección</v>
          </cell>
          <cell r="C119" t="str">
            <v>gl</v>
          </cell>
          <cell r="D119">
            <v>100000</v>
          </cell>
          <cell r="F119">
            <v>100000</v>
          </cell>
          <cell r="G119" t="str">
            <v>$</v>
          </cell>
        </row>
        <row r="120">
          <cell r="A120">
            <v>1512</v>
          </cell>
          <cell r="B120" t="str">
            <v>Impresoras</v>
          </cell>
          <cell r="C120" t="str">
            <v>ud</v>
          </cell>
          <cell r="D120">
            <v>5000</v>
          </cell>
          <cell r="F120">
            <v>5000</v>
          </cell>
          <cell r="G120" t="str">
            <v>$</v>
          </cell>
        </row>
        <row r="121">
          <cell r="A121">
            <v>1513</v>
          </cell>
          <cell r="B121" t="str">
            <v>Licencias de software</v>
          </cell>
          <cell r="C121" t="str">
            <v>gl</v>
          </cell>
          <cell r="D121">
            <v>100000</v>
          </cell>
          <cell r="F121">
            <v>100000</v>
          </cell>
          <cell r="G121" t="str">
            <v>$</v>
          </cell>
        </row>
        <row r="122">
          <cell r="A122">
            <v>1514</v>
          </cell>
          <cell r="B122" t="str">
            <v>Instrumental topográfico</v>
          </cell>
          <cell r="C122" t="str">
            <v>gl</v>
          </cell>
          <cell r="D122">
            <v>50000</v>
          </cell>
          <cell r="F122">
            <v>50000</v>
          </cell>
          <cell r="G122" t="str">
            <v>$</v>
          </cell>
        </row>
        <row r="123">
          <cell r="A123">
            <v>1520</v>
          </cell>
          <cell r="B123" t="str">
            <v>Ayudante para la inspección</v>
          </cell>
          <cell r="C123" t="str">
            <v>gl</v>
          </cell>
          <cell r="D123">
            <v>293128.14118815004</v>
          </cell>
          <cell r="F123">
            <v>293128.14118815004</v>
          </cell>
          <cell r="G123" t="str">
            <v>$</v>
          </cell>
        </row>
        <row r="124">
          <cell r="A124">
            <v>1601</v>
          </cell>
          <cell r="B124" t="str">
            <v>Malla para gavión</v>
          </cell>
          <cell r="C124" t="str">
            <v xml:space="preserve">m3 </v>
          </cell>
          <cell r="D124">
            <v>513</v>
          </cell>
          <cell r="F124">
            <v>513</v>
          </cell>
          <cell r="G124" t="str">
            <v>$</v>
          </cell>
        </row>
        <row r="125">
          <cell r="A125">
            <v>1602</v>
          </cell>
          <cell r="B125" t="str">
            <v xml:space="preserve">Malla para colchoneta </v>
          </cell>
          <cell r="C125" t="str">
            <v>m2</v>
          </cell>
          <cell r="D125">
            <v>202.5</v>
          </cell>
          <cell r="F125">
            <v>202.5</v>
          </cell>
          <cell r="G125" t="str">
            <v>$</v>
          </cell>
        </row>
        <row r="126">
          <cell r="A126">
            <v>1603</v>
          </cell>
          <cell r="B126" t="str">
            <v>Piedra para pedraplén</v>
          </cell>
          <cell r="C126" t="str">
            <v>ton</v>
          </cell>
          <cell r="D126">
            <v>410</v>
          </cell>
          <cell r="F126">
            <v>410</v>
          </cell>
          <cell r="G126" t="str">
            <v>$</v>
          </cell>
        </row>
        <row r="127">
          <cell r="A127">
            <v>1604</v>
          </cell>
          <cell r="B127" t="str">
            <v>Piedra para gaviones y colchonetas</v>
          </cell>
          <cell r="C127" t="str">
            <v>ton</v>
          </cell>
          <cell r="D127">
            <v>420</v>
          </cell>
          <cell r="F127">
            <v>420</v>
          </cell>
          <cell r="G127" t="str">
            <v>$</v>
          </cell>
        </row>
        <row r="128">
          <cell r="A128">
            <v>1610</v>
          </cell>
          <cell r="B128" t="str">
            <v>Automóvil para Inspección</v>
          </cell>
          <cell r="C128" t="str">
            <v>ud</v>
          </cell>
          <cell r="D128">
            <v>279000</v>
          </cell>
          <cell r="F128">
            <v>279000</v>
          </cell>
          <cell r="G128" t="str">
            <v>$</v>
          </cell>
        </row>
        <row r="129">
          <cell r="A129">
            <v>1650</v>
          </cell>
          <cell r="B129" t="str">
            <v>Columna 12 m con 2 brazos de 2,5 m</v>
          </cell>
          <cell r="C129" t="str">
            <v>ud</v>
          </cell>
          <cell r="D129">
            <v>14312</v>
          </cell>
          <cell r="F129">
            <v>14312</v>
          </cell>
          <cell r="G129" t="str">
            <v>$</v>
          </cell>
        </row>
        <row r="130">
          <cell r="A130">
            <v>1651</v>
          </cell>
          <cell r="B130" t="str">
            <v>Tablero de columna TAB 402 inc. terminales</v>
          </cell>
          <cell r="C130" t="str">
            <v>ud</v>
          </cell>
          <cell r="D130">
            <v>684</v>
          </cell>
          <cell r="F130">
            <v>684</v>
          </cell>
          <cell r="G130" t="str">
            <v>$</v>
          </cell>
        </row>
        <row r="131">
          <cell r="A131">
            <v>1652</v>
          </cell>
          <cell r="B131" t="str">
            <v>Jabalina IRAM 2309</v>
          </cell>
          <cell r="C131" t="str">
            <v>ud</v>
          </cell>
          <cell r="D131">
            <v>507</v>
          </cell>
          <cell r="F131">
            <v>507</v>
          </cell>
          <cell r="G131" t="str">
            <v>$</v>
          </cell>
        </row>
        <row r="132">
          <cell r="A132">
            <v>1653</v>
          </cell>
          <cell r="B132" t="str">
            <v>Pintura y numeros en columnas</v>
          </cell>
          <cell r="C132" t="str">
            <v>ud</v>
          </cell>
          <cell r="D132">
            <v>406.25</v>
          </cell>
          <cell r="F132">
            <v>406.25</v>
          </cell>
          <cell r="G132" t="str">
            <v>$</v>
          </cell>
        </row>
        <row r="133">
          <cell r="A133">
            <v>1654</v>
          </cell>
          <cell r="B133" t="str">
            <v>Luminaria V70 armada con Sodio 400W</v>
          </cell>
          <cell r="C133" t="str">
            <v>ud</v>
          </cell>
          <cell r="D133">
            <v>3050</v>
          </cell>
          <cell r="F133">
            <v>3050</v>
          </cell>
          <cell r="G133" t="str">
            <v>$</v>
          </cell>
        </row>
        <row r="134">
          <cell r="A134">
            <v>1655</v>
          </cell>
          <cell r="B134" t="str">
            <v>Tablero de comando de iluminación</v>
          </cell>
          <cell r="C134" t="str">
            <v>ud</v>
          </cell>
          <cell r="D134">
            <v>44500</v>
          </cell>
          <cell r="F134">
            <v>44500</v>
          </cell>
          <cell r="G134" t="str">
            <v>$</v>
          </cell>
        </row>
        <row r="135">
          <cell r="A135">
            <v>1656</v>
          </cell>
          <cell r="B135" t="str">
            <v>SET de 16 kVA</v>
          </cell>
          <cell r="C135" t="str">
            <v>ud</v>
          </cell>
          <cell r="D135">
            <v>34022.5</v>
          </cell>
          <cell r="F135">
            <v>34022.5</v>
          </cell>
          <cell r="G135" t="str">
            <v>$</v>
          </cell>
        </row>
        <row r="136">
          <cell r="A136">
            <v>1656.5</v>
          </cell>
          <cell r="B136" t="str">
            <v>SET de 25 kVA</v>
          </cell>
          <cell r="C136" t="str">
            <v>ud</v>
          </cell>
          <cell r="D136">
            <v>38285</v>
          </cell>
          <cell r="F136">
            <v>38285</v>
          </cell>
          <cell r="G136" t="str">
            <v>$</v>
          </cell>
        </row>
        <row r="137">
          <cell r="A137">
            <v>1657</v>
          </cell>
          <cell r="B137" t="str">
            <v>Conductor cobre desnudo 35 mm2</v>
          </cell>
          <cell r="C137" t="str">
            <v>m</v>
          </cell>
          <cell r="D137">
            <v>18.29</v>
          </cell>
          <cell r="F137">
            <v>18.29</v>
          </cell>
          <cell r="G137" t="str">
            <v>$</v>
          </cell>
        </row>
        <row r="138">
          <cell r="A138">
            <v>1658</v>
          </cell>
          <cell r="B138" t="str">
            <v>Conductor subterráneo 4x10 mm2</v>
          </cell>
          <cell r="C138" t="str">
            <v>m</v>
          </cell>
          <cell r="D138">
            <v>87</v>
          </cell>
          <cell r="F138">
            <v>87</v>
          </cell>
          <cell r="G138" t="str">
            <v>$</v>
          </cell>
        </row>
        <row r="139">
          <cell r="A139">
            <v>1659</v>
          </cell>
          <cell r="B139" t="str">
            <v>Conductor subterráneo 4x6 mm2</v>
          </cell>
          <cell r="C139" t="str">
            <v>m</v>
          </cell>
          <cell r="D139">
            <v>51.42</v>
          </cell>
          <cell r="F139">
            <v>51.42</v>
          </cell>
          <cell r="G139" t="str">
            <v>$</v>
          </cell>
        </row>
        <row r="140">
          <cell r="A140">
            <v>1691</v>
          </cell>
          <cell r="B140" t="str">
            <v>Gestion administrativa de mensuras</v>
          </cell>
          <cell r="C140" t="str">
            <v>gl</v>
          </cell>
          <cell r="D140">
            <v>300000</v>
          </cell>
          <cell r="F140">
            <v>300000</v>
          </cell>
          <cell r="G140" t="str">
            <v>$</v>
          </cell>
        </row>
        <row r="143">
          <cell r="G143">
            <v>0.70655615568729835</v>
          </cell>
        </row>
        <row r="145">
          <cell r="B145" t="str">
            <v>EQUIPO</v>
          </cell>
        </row>
        <row r="146">
          <cell r="A146" t="str">
            <v>Cod</v>
          </cell>
          <cell r="B146" t="str">
            <v>Descripción</v>
          </cell>
          <cell r="C146" t="str">
            <v>Ud</v>
          </cell>
          <cell r="D146" t="str">
            <v>Costo</v>
          </cell>
          <cell r="F146" t="str">
            <v>Consumo</v>
          </cell>
          <cell r="G146" t="str">
            <v>$</v>
          </cell>
        </row>
        <row r="147">
          <cell r="A147">
            <v>2201</v>
          </cell>
          <cell r="B147" t="str">
            <v>Automóvil 4 Puertas</v>
          </cell>
          <cell r="C147" t="str">
            <v>mes</v>
          </cell>
          <cell r="D147">
            <v>5972.2</v>
          </cell>
          <cell r="F147">
            <v>1.4</v>
          </cell>
          <cell r="G147" t="str">
            <v>$</v>
          </cell>
        </row>
        <row r="148">
          <cell r="A148">
            <v>2202</v>
          </cell>
          <cell r="B148" t="str">
            <v>Pick Up Compacta</v>
          </cell>
          <cell r="C148" t="str">
            <v>mes</v>
          </cell>
          <cell r="D148">
            <v>8226.8333333333321</v>
          </cell>
          <cell r="F148">
            <v>2.4</v>
          </cell>
          <cell r="G148" t="str">
            <v>$</v>
          </cell>
        </row>
        <row r="149">
          <cell r="A149">
            <v>2203</v>
          </cell>
          <cell r="B149" t="str">
            <v>Camioneta 4x4</v>
          </cell>
          <cell r="C149" t="str">
            <v>mes</v>
          </cell>
          <cell r="D149">
            <v>17343.333333333332</v>
          </cell>
          <cell r="F149">
            <v>12.6</v>
          </cell>
          <cell r="G149" t="str">
            <v>$</v>
          </cell>
        </row>
        <row r="150">
          <cell r="A150">
            <v>2204</v>
          </cell>
          <cell r="B150" t="str">
            <v>Camión Tractor</v>
          </cell>
          <cell r="C150" t="str">
            <v>mes</v>
          </cell>
          <cell r="D150">
            <v>45715.516528925618</v>
          </cell>
          <cell r="F150">
            <v>23.4</v>
          </cell>
          <cell r="G150" t="str">
            <v>$</v>
          </cell>
        </row>
        <row r="151">
          <cell r="A151">
            <v>2205</v>
          </cell>
          <cell r="B151" t="str">
            <v>Camión Tractor con batea</v>
          </cell>
          <cell r="C151" t="str">
            <v>mes</v>
          </cell>
          <cell r="D151">
            <v>71263.533057851237</v>
          </cell>
          <cell r="F151">
            <v>29.7</v>
          </cell>
          <cell r="G151" t="str">
            <v>$</v>
          </cell>
        </row>
        <row r="152">
          <cell r="A152">
            <v>2206</v>
          </cell>
          <cell r="B152" t="str">
            <v>Camión Volcador 18 m3</v>
          </cell>
          <cell r="C152" t="str">
            <v>mes</v>
          </cell>
          <cell r="D152">
            <v>62228.341597796134</v>
          </cell>
          <cell r="F152">
            <v>36</v>
          </cell>
          <cell r="G152" t="str">
            <v>$</v>
          </cell>
        </row>
        <row r="153">
          <cell r="A153">
            <v>2207</v>
          </cell>
          <cell r="B153" t="str">
            <v>Camión regador de agua 20 m3</v>
          </cell>
          <cell r="C153" t="str">
            <v>mes</v>
          </cell>
          <cell r="D153">
            <v>57948.849862258954</v>
          </cell>
          <cell r="F153">
            <v>27.9</v>
          </cell>
          <cell r="G153" t="str">
            <v>$</v>
          </cell>
        </row>
        <row r="154">
          <cell r="A154">
            <v>2208</v>
          </cell>
          <cell r="B154" t="str">
            <v>Camión regador de ásfalto</v>
          </cell>
          <cell r="C154" t="str">
            <v>mes</v>
          </cell>
          <cell r="D154">
            <v>36888.049862258944</v>
          </cell>
          <cell r="F154">
            <v>21.6</v>
          </cell>
          <cell r="G154" t="str">
            <v>$</v>
          </cell>
        </row>
        <row r="155">
          <cell r="A155">
            <v>2209</v>
          </cell>
          <cell r="B155" t="str">
            <v>Camión c/equipo pulverizador</v>
          </cell>
          <cell r="C155" t="str">
            <v>mes</v>
          </cell>
          <cell r="D155">
            <v>55825.016528925618</v>
          </cell>
          <cell r="F155">
            <v>21.6</v>
          </cell>
          <cell r="G155" t="str">
            <v>$</v>
          </cell>
        </row>
        <row r="156">
          <cell r="A156">
            <v>2210</v>
          </cell>
          <cell r="B156" t="str">
            <v>Camión playo</v>
          </cell>
          <cell r="C156" t="str">
            <v>mes</v>
          </cell>
          <cell r="D156">
            <v>44901.016528925618</v>
          </cell>
          <cell r="F156">
            <v>28.8</v>
          </cell>
          <cell r="G156" t="str">
            <v>$</v>
          </cell>
        </row>
        <row r="157">
          <cell r="A157">
            <v>2211</v>
          </cell>
          <cell r="B157" t="str">
            <v>Tractor sobre neumáticos</v>
          </cell>
          <cell r="C157" t="str">
            <v>mes</v>
          </cell>
          <cell r="D157">
            <v>38440.656528925618</v>
          </cell>
          <cell r="F157">
            <v>15</v>
          </cell>
          <cell r="G157" t="str">
            <v>$</v>
          </cell>
        </row>
        <row r="158">
          <cell r="A158">
            <v>2212</v>
          </cell>
          <cell r="B158" t="str">
            <v>Tractor sobre neumáticos</v>
          </cell>
          <cell r="C158" t="str">
            <v>mes</v>
          </cell>
          <cell r="D158">
            <v>34946.726528925617</v>
          </cell>
          <cell r="F158">
            <v>18</v>
          </cell>
          <cell r="G158" t="str">
            <v>$</v>
          </cell>
        </row>
        <row r="159">
          <cell r="A159">
            <v>2213</v>
          </cell>
          <cell r="B159" t="str">
            <v>Tractor sobre neumáticos</v>
          </cell>
          <cell r="C159" t="str">
            <v>mes</v>
          </cell>
          <cell r="D159">
            <v>27105.023195592286</v>
          </cell>
          <cell r="F159">
            <v>10.8</v>
          </cell>
          <cell r="G159" t="str">
            <v>$</v>
          </cell>
        </row>
        <row r="160">
          <cell r="A160">
            <v>2214</v>
          </cell>
          <cell r="B160" t="str">
            <v>Camión Mixer 9 m3</v>
          </cell>
          <cell r="C160" t="str">
            <v>mes</v>
          </cell>
          <cell r="D160">
            <v>74452.783195592274</v>
          </cell>
          <cell r="F160">
            <v>43.2</v>
          </cell>
          <cell r="G160" t="str">
            <v>$</v>
          </cell>
        </row>
        <row r="161">
          <cell r="A161">
            <v>2215</v>
          </cell>
          <cell r="B161" t="str">
            <v>Batea acoplado</v>
          </cell>
          <cell r="C161" t="str">
            <v>mes</v>
          </cell>
          <cell r="D161">
            <v>14297.666666666662</v>
          </cell>
          <cell r="F161">
            <v>0</v>
          </cell>
          <cell r="G161" t="str">
            <v>$</v>
          </cell>
        </row>
        <row r="162">
          <cell r="A162">
            <v>2216</v>
          </cell>
          <cell r="B162" t="str">
            <v>Carretón acoplado</v>
          </cell>
          <cell r="C162" t="str">
            <v>mes</v>
          </cell>
          <cell r="D162">
            <v>28342.849862258947</v>
          </cell>
          <cell r="F162">
            <v>0</v>
          </cell>
          <cell r="G162" t="str">
            <v>$</v>
          </cell>
        </row>
        <row r="163">
          <cell r="A163">
            <v>2217</v>
          </cell>
          <cell r="B163" t="str">
            <v>Carretón de tiro</v>
          </cell>
          <cell r="C163" t="str">
            <v>mes</v>
          </cell>
          <cell r="D163">
            <v>11097.008264462809</v>
          </cell>
          <cell r="F163">
            <v>0</v>
          </cell>
          <cell r="G163" t="str">
            <v>$</v>
          </cell>
        </row>
        <row r="164">
          <cell r="A164">
            <v>2218</v>
          </cell>
          <cell r="B164" t="str">
            <v>Grúa sobre neumáticos</v>
          </cell>
          <cell r="C164" t="str">
            <v>mes</v>
          </cell>
          <cell r="D164">
            <v>73184.266666666663</v>
          </cell>
          <cell r="F164">
            <v>34</v>
          </cell>
          <cell r="G164" t="str">
            <v>$</v>
          </cell>
        </row>
        <row r="165">
          <cell r="A165">
            <v>2219</v>
          </cell>
          <cell r="B165" t="str">
            <v>Grúa para pilotes</v>
          </cell>
          <cell r="C165" t="str">
            <v>mes</v>
          </cell>
          <cell r="D165">
            <v>93083.499999999985</v>
          </cell>
          <cell r="F165">
            <v>43.2</v>
          </cell>
          <cell r="G165" t="str">
            <v>$</v>
          </cell>
        </row>
        <row r="166">
          <cell r="A166">
            <v>2220</v>
          </cell>
          <cell r="B166" t="str">
            <v>Grúa p/coloc. de tablestacas</v>
          </cell>
          <cell r="C166" t="str">
            <v>mes</v>
          </cell>
          <cell r="D166">
            <v>94361.5</v>
          </cell>
          <cell r="F166">
            <v>45.6</v>
          </cell>
          <cell r="G166" t="str">
            <v>$</v>
          </cell>
        </row>
        <row r="167">
          <cell r="A167">
            <v>2221</v>
          </cell>
          <cell r="B167" t="str">
            <v>Grúa sobre neumáticos 200 tn</v>
          </cell>
          <cell r="C167" t="str">
            <v>mes</v>
          </cell>
          <cell r="D167">
            <v>234685.99999999997</v>
          </cell>
          <cell r="F167">
            <v>52.8</v>
          </cell>
          <cell r="G167" t="str">
            <v>$</v>
          </cell>
        </row>
        <row r="168">
          <cell r="A168">
            <v>2222</v>
          </cell>
          <cell r="B168" t="str">
            <v>Fresadora ancho 2mt</v>
          </cell>
          <cell r="C168" t="str">
            <v>mes</v>
          </cell>
          <cell r="D168">
            <v>136065.94666666666</v>
          </cell>
          <cell r="F168">
            <v>66</v>
          </cell>
          <cell r="G168" t="str">
            <v>$</v>
          </cell>
        </row>
        <row r="169">
          <cell r="A169">
            <v>2223</v>
          </cell>
          <cell r="B169" t="str">
            <v>Fresadora ancho 1mt</v>
          </cell>
          <cell r="C169" t="str">
            <v>mes</v>
          </cell>
          <cell r="D169">
            <v>59508.933333333334</v>
          </cell>
          <cell r="F169">
            <v>25</v>
          </cell>
          <cell r="G169" t="str">
            <v>$</v>
          </cell>
        </row>
        <row r="170">
          <cell r="A170">
            <v>2224</v>
          </cell>
          <cell r="B170" t="str">
            <v>Terminadora de asfalto</v>
          </cell>
          <cell r="C170" t="str">
            <v>mes</v>
          </cell>
          <cell r="D170">
            <v>67537.983333333323</v>
          </cell>
          <cell r="F170">
            <v>19</v>
          </cell>
          <cell r="G170" t="str">
            <v>$</v>
          </cell>
        </row>
        <row r="171">
          <cell r="A171">
            <v>2225</v>
          </cell>
          <cell r="B171" t="str">
            <v>Recicladora asfalto</v>
          </cell>
          <cell r="C171" t="str">
            <v>mes</v>
          </cell>
          <cell r="D171">
            <v>160812.33333333334</v>
          </cell>
          <cell r="F171">
            <v>48</v>
          </cell>
          <cell r="G171" t="str">
            <v>$</v>
          </cell>
        </row>
        <row r="172">
          <cell r="A172">
            <v>2226</v>
          </cell>
          <cell r="B172" t="str">
            <v>Barredora sopladora</v>
          </cell>
          <cell r="C172" t="str">
            <v>mes</v>
          </cell>
          <cell r="D172">
            <v>8968.8333333333321</v>
          </cell>
          <cell r="F172">
            <v>5.3</v>
          </cell>
          <cell r="G172" t="str">
            <v>$</v>
          </cell>
        </row>
        <row r="173">
          <cell r="A173">
            <v>2227</v>
          </cell>
          <cell r="B173" t="str">
            <v>Topadora</v>
          </cell>
          <cell r="C173" t="str">
            <v>mes</v>
          </cell>
          <cell r="D173">
            <v>123715.16666666666</v>
          </cell>
          <cell r="F173">
            <v>22.2</v>
          </cell>
          <cell r="G173" t="str">
            <v>$</v>
          </cell>
        </row>
        <row r="174">
          <cell r="A174">
            <v>2228</v>
          </cell>
          <cell r="B174" t="str">
            <v>Retroexcavadora</v>
          </cell>
          <cell r="C174" t="str">
            <v>mes</v>
          </cell>
          <cell r="D174">
            <v>70958.333333333328</v>
          </cell>
          <cell r="F174">
            <v>17.8</v>
          </cell>
          <cell r="G174" t="str">
            <v>$</v>
          </cell>
        </row>
        <row r="175">
          <cell r="A175">
            <v>2229</v>
          </cell>
          <cell r="B175" t="str">
            <v>Cargadora frontal</v>
          </cell>
          <cell r="C175" t="str">
            <v>mes</v>
          </cell>
          <cell r="D175">
            <v>64163.199999999997</v>
          </cell>
          <cell r="F175">
            <v>15.2</v>
          </cell>
          <cell r="G175" t="str">
            <v>$</v>
          </cell>
        </row>
        <row r="176">
          <cell r="A176">
            <v>2230</v>
          </cell>
          <cell r="B176" t="str">
            <v>Motoniveladora</v>
          </cell>
          <cell r="C176" t="str">
            <v>mes</v>
          </cell>
          <cell r="D176">
            <v>84638</v>
          </cell>
          <cell r="F176">
            <v>20.399999999999999</v>
          </cell>
          <cell r="G176" t="str">
            <v>$</v>
          </cell>
        </row>
        <row r="177">
          <cell r="A177">
            <v>2231</v>
          </cell>
          <cell r="B177" t="str">
            <v>Retropala</v>
          </cell>
          <cell r="C177" t="str">
            <v>mes</v>
          </cell>
          <cell r="D177">
            <v>35366</v>
          </cell>
          <cell r="F177">
            <v>11</v>
          </cell>
          <cell r="G177" t="str">
            <v>$</v>
          </cell>
        </row>
        <row r="178">
          <cell r="A178">
            <v>2232</v>
          </cell>
          <cell r="B178" t="str">
            <v>Minicargadora</v>
          </cell>
          <cell r="C178" t="str">
            <v>mes</v>
          </cell>
          <cell r="D178">
            <v>17418</v>
          </cell>
          <cell r="F178">
            <v>5</v>
          </cell>
          <cell r="G178" t="str">
            <v>$</v>
          </cell>
        </row>
        <row r="179">
          <cell r="A179">
            <v>2233</v>
          </cell>
          <cell r="B179" t="str">
            <v>Rodillo doble liso autoprop</v>
          </cell>
          <cell r="C179" t="str">
            <v>mes</v>
          </cell>
          <cell r="D179">
            <v>45195</v>
          </cell>
          <cell r="F179">
            <v>15.6</v>
          </cell>
          <cell r="G179" t="str">
            <v>$</v>
          </cell>
        </row>
        <row r="180">
          <cell r="A180">
            <v>2234</v>
          </cell>
          <cell r="B180" t="str">
            <v>Rodillo vibratorio Dynapac</v>
          </cell>
          <cell r="C180" t="str">
            <v>mes</v>
          </cell>
          <cell r="D180">
            <v>11475.68</v>
          </cell>
          <cell r="F180">
            <v>1.6</v>
          </cell>
          <cell r="G180" t="str">
            <v>$</v>
          </cell>
        </row>
        <row r="181">
          <cell r="A181">
            <v>2235</v>
          </cell>
          <cell r="B181" t="str">
            <v>Rodillo pata de cabra autoprop 533</v>
          </cell>
          <cell r="C181" t="str">
            <v>mes</v>
          </cell>
          <cell r="D181">
            <v>39912.666666666664</v>
          </cell>
          <cell r="F181">
            <v>10.3</v>
          </cell>
          <cell r="G181" t="str">
            <v>$</v>
          </cell>
        </row>
        <row r="182">
          <cell r="A182">
            <v>2236</v>
          </cell>
          <cell r="B182" t="str">
            <v>Rodillo pata de cabra autoprop 815</v>
          </cell>
          <cell r="C182" t="str">
            <v>mes</v>
          </cell>
          <cell r="D182">
            <v>127227.16666666666</v>
          </cell>
          <cell r="F182">
            <v>28.8</v>
          </cell>
          <cell r="G182" t="str">
            <v>$</v>
          </cell>
        </row>
        <row r="183">
          <cell r="A183">
            <v>2237</v>
          </cell>
          <cell r="B183" t="str">
            <v>Rodillo neumático autopropulsado</v>
          </cell>
          <cell r="C183" t="str">
            <v>mes</v>
          </cell>
          <cell r="D183">
            <v>61810.099999999991</v>
          </cell>
          <cell r="F183">
            <v>12.6</v>
          </cell>
          <cell r="G183" t="str">
            <v>$</v>
          </cell>
        </row>
        <row r="184">
          <cell r="A184">
            <v>2238</v>
          </cell>
          <cell r="B184" t="str">
            <v>Rodillo neumático autopropulsado</v>
          </cell>
          <cell r="C184" t="str">
            <v>mes</v>
          </cell>
          <cell r="D184">
            <v>36078</v>
          </cell>
          <cell r="F184">
            <v>10</v>
          </cell>
          <cell r="G184" t="str">
            <v>$</v>
          </cell>
        </row>
        <row r="185">
          <cell r="A185">
            <v>2239</v>
          </cell>
          <cell r="B185" t="str">
            <v>Planta mezcladora de áridos</v>
          </cell>
          <cell r="C185" t="str">
            <v>mes</v>
          </cell>
          <cell r="D185">
            <v>27931.7</v>
          </cell>
          <cell r="F185">
            <v>0</v>
          </cell>
          <cell r="G185" t="str">
            <v>$</v>
          </cell>
        </row>
        <row r="186">
          <cell r="A186">
            <v>2240</v>
          </cell>
          <cell r="B186" t="str">
            <v>Grupo electrogeno 100 kva</v>
          </cell>
          <cell r="C186" t="str">
            <v>mes</v>
          </cell>
          <cell r="D186">
            <v>23272</v>
          </cell>
          <cell r="F186">
            <v>16</v>
          </cell>
          <cell r="G186" t="str">
            <v>$</v>
          </cell>
        </row>
        <row r="187">
          <cell r="A187">
            <v>2241</v>
          </cell>
          <cell r="B187" t="str">
            <v>Planta dosificadora de hormigón</v>
          </cell>
          <cell r="C187" t="str">
            <v>mes</v>
          </cell>
          <cell r="D187">
            <v>49203.133333333331</v>
          </cell>
          <cell r="F187">
            <v>0</v>
          </cell>
          <cell r="G187" t="str">
            <v>$</v>
          </cell>
        </row>
        <row r="188">
          <cell r="A188">
            <v>2242</v>
          </cell>
          <cell r="B188" t="str">
            <v>Balanza</v>
          </cell>
          <cell r="C188" t="str">
            <v>mes</v>
          </cell>
          <cell r="D188">
            <v>5901.5999999999995</v>
          </cell>
          <cell r="F188">
            <v>0</v>
          </cell>
          <cell r="G188" t="str">
            <v>$</v>
          </cell>
        </row>
        <row r="189">
          <cell r="A189">
            <v>2247</v>
          </cell>
          <cell r="B189" t="str">
            <v>Planta de asfalto</v>
          </cell>
          <cell r="C189" t="str">
            <v>mes</v>
          </cell>
          <cell r="D189">
            <v>152478.66666666666</v>
          </cell>
          <cell r="F189">
            <v>0</v>
          </cell>
          <cell r="G189" t="str">
            <v>$</v>
          </cell>
        </row>
        <row r="190">
          <cell r="A190">
            <v>2248</v>
          </cell>
          <cell r="B190" t="str">
            <v>Tanque caldera p/pta asfáltica</v>
          </cell>
          <cell r="C190" t="str">
            <v>mes</v>
          </cell>
          <cell r="D190">
            <v>54105.333333333328</v>
          </cell>
          <cell r="F190">
            <v>0</v>
          </cell>
          <cell r="G190" t="str">
            <v>$</v>
          </cell>
        </row>
        <row r="191">
          <cell r="A191">
            <v>2249</v>
          </cell>
          <cell r="B191" t="str">
            <v>Tanque p/pta asfáltica</v>
          </cell>
          <cell r="C191" t="str">
            <v>mes</v>
          </cell>
          <cell r="D191">
            <v>44267.999999999993</v>
          </cell>
          <cell r="F191">
            <v>0</v>
          </cell>
          <cell r="G191" t="str">
            <v>$</v>
          </cell>
        </row>
        <row r="192">
          <cell r="A192">
            <v>2250</v>
          </cell>
          <cell r="B192" t="str">
            <v>Grupo electrogeno 170 kva</v>
          </cell>
          <cell r="C192" t="str">
            <v>mes</v>
          </cell>
          <cell r="D192">
            <v>25688.666666666664</v>
          </cell>
          <cell r="F192">
            <v>11.3</v>
          </cell>
          <cell r="G192" t="str">
            <v>$</v>
          </cell>
        </row>
        <row r="193">
          <cell r="A193">
            <v>2251</v>
          </cell>
          <cell r="B193" t="str">
            <v>Grupo electrogeno 100 KVA</v>
          </cell>
          <cell r="C193" t="str">
            <v>mes</v>
          </cell>
          <cell r="D193">
            <v>18322</v>
          </cell>
          <cell r="F193">
            <v>6.7</v>
          </cell>
          <cell r="G193" t="str">
            <v>$</v>
          </cell>
        </row>
        <row r="194">
          <cell r="A194">
            <v>2252</v>
          </cell>
          <cell r="B194" t="str">
            <v>Tanque para combustible 40000 l</v>
          </cell>
          <cell r="C194" t="str">
            <v>mes</v>
          </cell>
          <cell r="D194">
            <v>3864.6666666666661</v>
          </cell>
          <cell r="F194">
            <v>0</v>
          </cell>
          <cell r="G194" t="str">
            <v>$</v>
          </cell>
        </row>
        <row r="195">
          <cell r="A195">
            <v>2253</v>
          </cell>
          <cell r="B195" t="str">
            <v>Tanque aguatero de tiro 6000 l</v>
          </cell>
          <cell r="C195" t="str">
            <v>mes</v>
          </cell>
          <cell r="D195">
            <v>2999.4466666666667</v>
          </cell>
          <cell r="F195">
            <v>0</v>
          </cell>
          <cell r="G195" t="str">
            <v>$</v>
          </cell>
        </row>
        <row r="196">
          <cell r="A196">
            <v>2254</v>
          </cell>
          <cell r="B196" t="str">
            <v>Tanque regador de ásfalto</v>
          </cell>
          <cell r="C196" t="str">
            <v>mes</v>
          </cell>
          <cell r="D196">
            <v>11067.499999999998</v>
          </cell>
          <cell r="F196">
            <v>0</v>
          </cell>
          <cell r="G196" t="str">
            <v>$</v>
          </cell>
        </row>
        <row r="197">
          <cell r="A197">
            <v>2255</v>
          </cell>
          <cell r="B197" t="str">
            <v>Tanque s/neumát. Cap. 20.000 lts.</v>
          </cell>
          <cell r="C197" t="str">
            <v>mes</v>
          </cell>
          <cell r="D197">
            <v>11246.01652892562</v>
          </cell>
          <cell r="F197">
            <v>0</v>
          </cell>
          <cell r="G197" t="str">
            <v>$</v>
          </cell>
        </row>
        <row r="198">
          <cell r="A198">
            <v>2256</v>
          </cell>
          <cell r="B198" t="str">
            <v>Accesorio Martillo minicargadora</v>
          </cell>
          <cell r="C198" t="str">
            <v>mes</v>
          </cell>
          <cell r="D198">
            <v>4426.2</v>
          </cell>
          <cell r="F198">
            <v>0</v>
          </cell>
          <cell r="G198" t="str">
            <v>$</v>
          </cell>
        </row>
        <row r="199">
          <cell r="A199">
            <v>2257</v>
          </cell>
          <cell r="B199" t="str">
            <v>Accesorio Retro minicargadora</v>
          </cell>
          <cell r="C199" t="str">
            <v>mes</v>
          </cell>
          <cell r="D199">
            <v>5411.1333333333323</v>
          </cell>
          <cell r="F199">
            <v>0</v>
          </cell>
          <cell r="G199" t="str">
            <v>$</v>
          </cell>
        </row>
        <row r="200">
          <cell r="A200">
            <v>2258</v>
          </cell>
          <cell r="B200" t="str">
            <v>Accesorio Camión hidrogrúa</v>
          </cell>
          <cell r="C200" t="str">
            <v>mes</v>
          </cell>
          <cell r="D200">
            <v>8607.1666666666661</v>
          </cell>
          <cell r="F200">
            <v>0</v>
          </cell>
          <cell r="G200" t="str">
            <v>$</v>
          </cell>
        </row>
        <row r="201">
          <cell r="A201">
            <v>2259</v>
          </cell>
          <cell r="B201" t="str">
            <v>Accesorio Rastra de disco</v>
          </cell>
          <cell r="C201" t="str">
            <v>mes</v>
          </cell>
          <cell r="D201">
            <v>6550.7999999999993</v>
          </cell>
          <cell r="F201">
            <v>0</v>
          </cell>
          <cell r="G201" t="str">
            <v>$</v>
          </cell>
        </row>
        <row r="202">
          <cell r="A202">
            <v>2260</v>
          </cell>
          <cell r="B202" t="str">
            <v>Aserradora de pavimento</v>
          </cell>
          <cell r="C202" t="str">
            <v>mes</v>
          </cell>
          <cell r="D202">
            <v>3287.0099999999993</v>
          </cell>
          <cell r="F202">
            <v>1.6</v>
          </cell>
          <cell r="G202" t="str">
            <v>$</v>
          </cell>
        </row>
        <row r="203">
          <cell r="A203">
            <v>2261</v>
          </cell>
          <cell r="B203" t="str">
            <v>Herramientas menores</v>
          </cell>
          <cell r="C203" t="str">
            <v>mes</v>
          </cell>
          <cell r="D203">
            <v>3864.6666666666661</v>
          </cell>
          <cell r="F203">
            <v>0</v>
          </cell>
          <cell r="G203" t="str">
            <v>$</v>
          </cell>
        </row>
        <row r="204">
          <cell r="A204">
            <v>2262</v>
          </cell>
          <cell r="B204" t="str">
            <v>Motocompresor c/mart. demoledor</v>
          </cell>
          <cell r="C204" t="str">
            <v>mes</v>
          </cell>
          <cell r="D204">
            <v>12339.466666666667</v>
          </cell>
          <cell r="F204">
            <v>8.4</v>
          </cell>
          <cell r="G204" t="str">
            <v>$</v>
          </cell>
        </row>
        <row r="205">
          <cell r="A205">
            <v>2263</v>
          </cell>
          <cell r="B205" t="str">
            <v>Fusor de Asfalto</v>
          </cell>
          <cell r="C205" t="str">
            <v>mes</v>
          </cell>
          <cell r="D205">
            <v>13673.366666666667</v>
          </cell>
          <cell r="F205">
            <v>1.2</v>
          </cell>
          <cell r="G205" t="str">
            <v>$</v>
          </cell>
        </row>
        <row r="206">
          <cell r="A206">
            <v>2264</v>
          </cell>
          <cell r="B206" t="str">
            <v>Regla vibratoria</v>
          </cell>
          <cell r="C206" t="str">
            <v>mes</v>
          </cell>
          <cell r="D206">
            <v>6436</v>
          </cell>
          <cell r="F206">
            <v>1.2</v>
          </cell>
          <cell r="G206" t="str">
            <v>$</v>
          </cell>
        </row>
        <row r="207">
          <cell r="A207">
            <v>2265</v>
          </cell>
          <cell r="B207" t="str">
            <v>Vibrocompactador</v>
          </cell>
          <cell r="C207" t="str">
            <v>mes</v>
          </cell>
          <cell r="D207">
            <v>6804.5999999999995</v>
          </cell>
          <cell r="F207">
            <v>1.2</v>
          </cell>
          <cell r="G207" t="str">
            <v>$</v>
          </cell>
        </row>
        <row r="208">
          <cell r="A208">
            <v>2266</v>
          </cell>
          <cell r="B208" t="str">
            <v>Vibrador de inmersión</v>
          </cell>
          <cell r="C208" t="str">
            <v>mes</v>
          </cell>
          <cell r="D208">
            <v>2961.96</v>
          </cell>
          <cell r="F208">
            <v>0.4</v>
          </cell>
          <cell r="G208" t="str">
            <v>$</v>
          </cell>
        </row>
        <row r="209">
          <cell r="A209">
            <v>2267</v>
          </cell>
          <cell r="B209" t="str">
            <v>Hoyadora</v>
          </cell>
          <cell r="C209" t="str">
            <v>mes</v>
          </cell>
          <cell r="D209">
            <v>37114</v>
          </cell>
          <cell r="F209">
            <v>2.4</v>
          </cell>
          <cell r="G209" t="str">
            <v>$</v>
          </cell>
        </row>
        <row r="210">
          <cell r="A210">
            <v>2268</v>
          </cell>
          <cell r="B210" t="str">
            <v>Bomba para hormigón</v>
          </cell>
          <cell r="C210" t="str">
            <v>mes</v>
          </cell>
          <cell r="D210">
            <v>28911.73333333333</v>
          </cell>
          <cell r="F210">
            <v>19.2</v>
          </cell>
          <cell r="G210" t="str">
            <v>$</v>
          </cell>
        </row>
        <row r="211">
          <cell r="A211">
            <v>2269</v>
          </cell>
          <cell r="B211" t="str">
            <v>Hidrolavadora Karcher</v>
          </cell>
          <cell r="C211" t="str">
            <v>mes</v>
          </cell>
          <cell r="D211">
            <v>1559.3999999999999</v>
          </cell>
          <cell r="F211">
            <v>6</v>
          </cell>
          <cell r="G211" t="str">
            <v>$</v>
          </cell>
        </row>
        <row r="212">
          <cell r="A212">
            <v>2270</v>
          </cell>
          <cell r="B212" t="str">
            <v>Molde de cordón 3mts</v>
          </cell>
          <cell r="C212" t="str">
            <v>mes</v>
          </cell>
          <cell r="D212">
            <v>357.88</v>
          </cell>
          <cell r="F212">
            <v>0</v>
          </cell>
          <cell r="G212" t="str">
            <v>$</v>
          </cell>
        </row>
        <row r="213">
          <cell r="A213">
            <v>2271</v>
          </cell>
          <cell r="B213" t="str">
            <v>Cortadora dobladora de acero</v>
          </cell>
          <cell r="C213" t="str">
            <v>mes</v>
          </cell>
          <cell r="D213">
            <v>3497.6</v>
          </cell>
          <cell r="F213">
            <v>1.4</v>
          </cell>
          <cell r="G213" t="str">
            <v>$</v>
          </cell>
        </row>
        <row r="214">
          <cell r="A214">
            <v>2272</v>
          </cell>
          <cell r="B214" t="str">
            <v>Mesa de sierra</v>
          </cell>
          <cell r="C214" t="str">
            <v>mes</v>
          </cell>
          <cell r="D214">
            <v>942.28666666666663</v>
          </cell>
          <cell r="F214">
            <v>0.5</v>
          </cell>
          <cell r="G214" t="str">
            <v>$</v>
          </cell>
        </row>
        <row r="215">
          <cell r="A215">
            <v>2273</v>
          </cell>
          <cell r="B215" t="str">
            <v>Tunelera dirigida</v>
          </cell>
          <cell r="C215" t="str">
            <v>mes</v>
          </cell>
          <cell r="D215">
            <v>69624.666666666657</v>
          </cell>
          <cell r="F215">
            <v>38.4</v>
          </cell>
          <cell r="G215" t="str">
            <v>$</v>
          </cell>
        </row>
        <row r="216">
          <cell r="A216">
            <v>2274</v>
          </cell>
          <cell r="B216" t="str">
            <v xml:space="preserve">Hormigonera </v>
          </cell>
          <cell r="C216" t="str">
            <v>mes</v>
          </cell>
          <cell r="D216">
            <v>1884.5733333333333</v>
          </cell>
          <cell r="F216">
            <v>1.2</v>
          </cell>
          <cell r="G216" t="str">
            <v>$</v>
          </cell>
        </row>
        <row r="217">
          <cell r="A217">
            <v>2275</v>
          </cell>
          <cell r="B217" t="str">
            <v>Allanadora para pisos de H°</v>
          </cell>
          <cell r="C217" t="str">
            <v>mes</v>
          </cell>
          <cell r="D217">
            <v>4742.0333333333328</v>
          </cell>
          <cell r="F217">
            <v>2.9</v>
          </cell>
          <cell r="G217" t="str">
            <v>$</v>
          </cell>
        </row>
        <row r="218">
          <cell r="A218">
            <v>2276</v>
          </cell>
          <cell r="B218" t="str">
            <v>Autoelevadores</v>
          </cell>
          <cell r="C218" t="str">
            <v>mes</v>
          </cell>
          <cell r="D218">
            <v>13334.83333333333</v>
          </cell>
          <cell r="F218">
            <v>12</v>
          </cell>
          <cell r="G218" t="str">
            <v>$</v>
          </cell>
        </row>
        <row r="219">
          <cell r="A219">
            <v>2277</v>
          </cell>
          <cell r="B219" t="str">
            <v>Equipo de lechada</v>
          </cell>
          <cell r="C219" t="str">
            <v>mes</v>
          </cell>
          <cell r="D219">
            <v>56372.666666666657</v>
          </cell>
          <cell r="F219">
            <v>12</v>
          </cell>
          <cell r="G219" t="str">
            <v>$</v>
          </cell>
        </row>
        <row r="220">
          <cell r="A220">
            <v>2278</v>
          </cell>
          <cell r="B220" t="str">
            <v>Reclamadora</v>
          </cell>
          <cell r="C220" t="str">
            <v>mes</v>
          </cell>
          <cell r="D220">
            <v>178026.66666666666</v>
          </cell>
          <cell r="F220">
            <v>48</v>
          </cell>
          <cell r="G220" t="str">
            <v>$</v>
          </cell>
        </row>
        <row r="221">
          <cell r="A221">
            <v>2279</v>
          </cell>
          <cell r="B221" t="str">
            <v>Unidad elab y distr de microaglomerado</v>
          </cell>
          <cell r="C221" t="str">
            <v>mes</v>
          </cell>
          <cell r="D221">
            <v>52476.333333333328</v>
          </cell>
          <cell r="F221">
            <v>10.8</v>
          </cell>
          <cell r="G221" t="str">
            <v>$</v>
          </cell>
        </row>
        <row r="222">
          <cell r="A222">
            <v>2280</v>
          </cell>
          <cell r="B222" t="str">
            <v>Camión equipo microaglomerado</v>
          </cell>
          <cell r="C222" t="str">
            <v>mes</v>
          </cell>
          <cell r="D222">
            <v>85754.333333333328</v>
          </cell>
          <cell r="F222">
            <v>45.6</v>
          </cell>
          <cell r="G222" t="str">
            <v>$</v>
          </cell>
        </row>
        <row r="223">
          <cell r="A223">
            <v>2282</v>
          </cell>
          <cell r="B223" t="str">
            <v>Camión con hidrogrúa</v>
          </cell>
          <cell r="C223" t="str">
            <v>mes</v>
          </cell>
          <cell r="D223">
            <v>73504.5</v>
          </cell>
          <cell r="F223">
            <v>48</v>
          </cell>
          <cell r="G223" t="str">
            <v>$</v>
          </cell>
        </row>
        <row r="224">
          <cell r="A224">
            <v>2283</v>
          </cell>
          <cell r="B224" t="str">
            <v>Estación Total</v>
          </cell>
          <cell r="C224" t="str">
            <v>mes</v>
          </cell>
          <cell r="D224">
            <v>2460.333333333333</v>
          </cell>
          <cell r="F224">
            <v>0</v>
          </cell>
          <cell r="G224" t="str">
            <v>$</v>
          </cell>
        </row>
        <row r="225">
          <cell r="A225">
            <v>2284</v>
          </cell>
          <cell r="B225" t="str">
            <v>Motobomba 10 HP</v>
          </cell>
          <cell r="C225" t="str">
            <v>mes</v>
          </cell>
          <cell r="D225">
            <v>751.69999999999982</v>
          </cell>
          <cell r="F225">
            <v>1</v>
          </cell>
          <cell r="G225" t="str">
            <v>$</v>
          </cell>
        </row>
        <row r="226">
          <cell r="A226">
            <v>2285</v>
          </cell>
          <cell r="B226" t="str">
            <v>Grupo electrogeno 12kva</v>
          </cell>
          <cell r="C226" t="str">
            <v>mes</v>
          </cell>
          <cell r="D226">
            <v>876.52666666666653</v>
          </cell>
          <cell r="F226">
            <v>1</v>
          </cell>
          <cell r="G226" t="str">
            <v>$</v>
          </cell>
        </row>
        <row r="227">
          <cell r="A227">
            <v>2286</v>
          </cell>
          <cell r="B227" t="str">
            <v>Accesorio Cortadora de cesped</v>
          </cell>
          <cell r="C227" t="str">
            <v>mes</v>
          </cell>
          <cell r="D227">
            <v>4830.1666666666661</v>
          </cell>
          <cell r="F227">
            <v>0</v>
          </cell>
          <cell r="G227" t="str">
            <v>$</v>
          </cell>
        </row>
        <row r="229">
          <cell r="G229">
            <v>0.16758758193102721</v>
          </cell>
        </row>
        <row r="231">
          <cell r="A231" t="str">
            <v>TOTAL - COSTO DIRECTO</v>
          </cell>
          <cell r="G231">
            <v>0.99999999999999989</v>
          </cell>
        </row>
      </sheetData>
      <sheetData sheetId="12"/>
      <sheetData sheetId="13"/>
      <sheetData sheetId="14"/>
      <sheetData sheetId="15">
        <row r="113">
          <cell r="B113">
            <v>15.5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UX. VARIACIONES"/>
      <sheetName val="VENTA"/>
      <sheetName val="COEFICIENTE RESUMEN"/>
      <sheetName val="Auxiliar-PRECIOS Losi"/>
      <sheetName val="COSTO DIRECTO"/>
      <sheetName val="COSTO DIRECTO(X)"/>
      <sheetName val="MATERIALES"/>
      <sheetName val="EQUIPOS"/>
      <sheetName val="MANO DE OBRA"/>
      <sheetName val="ANALISIS DE PRECIOS"/>
      <sheetName val="Auxiliar Prov de suelo y riego"/>
      <sheetName val="AUX Dosaje Hormigón"/>
      <sheetName val="AUX Agua Hº"/>
      <sheetName val="AA_3 Ejecución Hormigón"/>
      <sheetName val="Auxiliar Iluminación y elect."/>
      <sheetName val="Auxiliar Horm Cem. Bla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22">
          <cell r="J922">
            <v>411.56743455241735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view="pageBreakPreview" zoomScaleNormal="100" zoomScaleSheetLayoutView="100" workbookViewId="0">
      <selection activeCell="E27" sqref="E27"/>
    </sheetView>
  </sheetViews>
  <sheetFormatPr baseColWidth="10" defaultRowHeight="15"/>
  <cols>
    <col min="1" max="1" width="3.5703125" style="1" bestFit="1" customWidth="1"/>
    <col min="2" max="2" width="6.7109375" style="1" customWidth="1"/>
    <col min="3" max="3" width="6.85546875" style="1" customWidth="1"/>
    <col min="4" max="4" width="50.7109375" style="1" customWidth="1"/>
    <col min="5" max="5" width="7.5703125" customWidth="1"/>
    <col min="6" max="6" width="13.5703125" customWidth="1"/>
    <col min="7" max="7" width="6.28515625" style="1" customWidth="1"/>
    <col min="8" max="8" width="12.140625" style="1" customWidth="1"/>
    <col min="9" max="9" width="14.7109375" style="1" customWidth="1"/>
    <col min="10" max="10" width="3.5703125" style="1" bestFit="1" customWidth="1"/>
    <col min="11" max="11" width="11.42578125" style="1"/>
    <col min="13" max="16384" width="11.42578125" style="1"/>
  </cols>
  <sheetData>
    <row r="1" spans="1:13" ht="11.25" customHeight="1">
      <c r="A1" s="7"/>
      <c r="B1" s="7"/>
      <c r="C1" s="7"/>
      <c r="D1" s="7"/>
      <c r="E1" s="7"/>
      <c r="F1" s="7"/>
      <c r="G1" s="7"/>
      <c r="H1"/>
    </row>
    <row r="2" spans="1:13" ht="18.75">
      <c r="A2" s="7"/>
      <c r="B2" s="136" t="s">
        <v>44</v>
      </c>
      <c r="C2" s="136"/>
      <c r="D2" s="136"/>
      <c r="E2" s="136"/>
      <c r="F2" s="136"/>
      <c r="G2" s="7"/>
      <c r="H2"/>
    </row>
    <row r="3" spans="1:13" ht="10.5" customHeight="1" thickBot="1">
      <c r="A3" s="7"/>
      <c r="B3" s="7"/>
      <c r="C3" s="7"/>
      <c r="D3" s="7"/>
      <c r="E3" s="7"/>
      <c r="F3" s="7"/>
      <c r="G3" s="7"/>
      <c r="H3"/>
      <c r="I3" s="2"/>
      <c r="M3" s="2"/>
    </row>
    <row r="4" spans="1:13" ht="54" customHeight="1" thickBot="1">
      <c r="A4" s="7"/>
      <c r="B4" s="51" t="s">
        <v>4</v>
      </c>
      <c r="C4" s="52" t="s">
        <v>0</v>
      </c>
      <c r="D4" s="53" t="s">
        <v>1</v>
      </c>
      <c r="E4" s="52" t="s">
        <v>5</v>
      </c>
      <c r="F4" s="54" t="s">
        <v>6</v>
      </c>
      <c r="G4" s="7"/>
      <c r="H4"/>
    </row>
    <row r="5" spans="1:13" ht="20.100000000000001" customHeight="1">
      <c r="A5" s="7"/>
      <c r="B5" s="143" t="s">
        <v>2</v>
      </c>
      <c r="C5" s="55"/>
      <c r="D5" s="56" t="s">
        <v>10</v>
      </c>
      <c r="E5" s="55"/>
      <c r="F5" s="57"/>
      <c r="G5" s="7"/>
      <c r="L5" s="1"/>
    </row>
    <row r="6" spans="1:13" ht="20.100000000000001" customHeight="1">
      <c r="A6" s="7"/>
      <c r="B6" s="144"/>
      <c r="C6" s="58">
        <v>1</v>
      </c>
      <c r="D6" s="131" t="s">
        <v>45</v>
      </c>
      <c r="E6" s="73"/>
      <c r="F6" s="83"/>
      <c r="G6" s="7"/>
      <c r="L6" s="1"/>
    </row>
    <row r="7" spans="1:13" ht="20.100000000000001" customHeight="1">
      <c r="A7" s="7"/>
      <c r="B7" s="144"/>
      <c r="C7" s="58" t="s">
        <v>51</v>
      </c>
      <c r="D7" s="131" t="s">
        <v>74</v>
      </c>
      <c r="E7" s="71" t="s">
        <v>7</v>
      </c>
      <c r="F7" s="59">
        <f>'A1'!I9</f>
        <v>6.3617251235193315</v>
      </c>
      <c r="G7" s="7"/>
      <c r="L7" s="1"/>
    </row>
    <row r="8" spans="1:13" ht="20.100000000000001" customHeight="1">
      <c r="A8" s="7"/>
      <c r="B8" s="144"/>
      <c r="C8" s="58" t="s">
        <v>52</v>
      </c>
      <c r="D8" s="131" t="s">
        <v>53</v>
      </c>
      <c r="E8" s="71" t="s">
        <v>7</v>
      </c>
      <c r="F8" s="59">
        <f>'A1'!I13</f>
        <v>2.64</v>
      </c>
      <c r="G8" s="7"/>
      <c r="L8" s="1"/>
    </row>
    <row r="9" spans="1:13" ht="20.100000000000001" customHeight="1">
      <c r="A9" s="7"/>
      <c r="B9" s="144"/>
      <c r="C9" s="58">
        <v>2</v>
      </c>
      <c r="D9" s="131" t="s">
        <v>62</v>
      </c>
      <c r="E9" s="59" t="s">
        <v>7</v>
      </c>
      <c r="F9" s="59">
        <f>+'A2'!I9</f>
        <v>6.3617251235193315</v>
      </c>
      <c r="G9" s="7"/>
      <c r="L9" s="1"/>
    </row>
    <row r="10" spans="1:13" ht="20.100000000000001" customHeight="1">
      <c r="A10" s="7"/>
      <c r="B10" s="144"/>
      <c r="C10" s="58">
        <v>3</v>
      </c>
      <c r="D10" s="131" t="s">
        <v>47</v>
      </c>
      <c r="E10" s="59" t="s">
        <v>7</v>
      </c>
      <c r="F10" s="59">
        <f>'A3'!I8</f>
        <v>2.64</v>
      </c>
      <c r="G10" s="7"/>
      <c r="L10" s="1"/>
    </row>
    <row r="11" spans="1:13" ht="20.100000000000001" customHeight="1">
      <c r="A11" s="7"/>
      <c r="B11" s="144"/>
      <c r="C11" s="58">
        <v>4</v>
      </c>
      <c r="D11" s="131" t="s">
        <v>36</v>
      </c>
      <c r="E11" s="59" t="s">
        <v>7</v>
      </c>
      <c r="F11" s="59">
        <f>+'A4'!I8</f>
        <v>0.23399999999999999</v>
      </c>
      <c r="G11" s="7"/>
      <c r="L11" s="1"/>
    </row>
    <row r="12" spans="1:13" ht="20.100000000000001" customHeight="1">
      <c r="A12" s="7"/>
      <c r="B12" s="144"/>
      <c r="C12" s="58">
        <v>5</v>
      </c>
      <c r="D12" s="131" t="s">
        <v>26</v>
      </c>
      <c r="E12" s="6"/>
      <c r="F12" s="59"/>
      <c r="G12" s="7"/>
      <c r="L12" s="1"/>
    </row>
    <row r="13" spans="1:13" ht="20.100000000000001" customHeight="1">
      <c r="A13" s="7"/>
      <c r="B13" s="144"/>
      <c r="C13" s="58" t="s">
        <v>57</v>
      </c>
      <c r="D13" s="132" t="s">
        <v>37</v>
      </c>
      <c r="E13" s="60" t="s">
        <v>8</v>
      </c>
      <c r="F13" s="61">
        <f>'A5'!H9</f>
        <v>8.8500000000000014</v>
      </c>
      <c r="G13" s="7"/>
      <c r="H13"/>
      <c r="L13" s="1"/>
    </row>
    <row r="14" spans="1:13" ht="20.100000000000001" customHeight="1">
      <c r="A14" s="7"/>
      <c r="B14" s="144"/>
      <c r="C14" s="58" t="s">
        <v>58</v>
      </c>
      <c r="D14" s="132" t="s">
        <v>77</v>
      </c>
      <c r="E14" s="60" t="s">
        <v>8</v>
      </c>
      <c r="F14" s="61">
        <f>'A5'!H14</f>
        <v>6</v>
      </c>
      <c r="G14" s="77"/>
      <c r="H14" s="77"/>
      <c r="I14" s="77"/>
      <c r="L14" s="1"/>
    </row>
    <row r="15" spans="1:13" ht="20.100000000000001" customHeight="1">
      <c r="A15" s="7"/>
      <c r="B15" s="144"/>
      <c r="C15" s="58">
        <v>6</v>
      </c>
      <c r="D15" s="132" t="s">
        <v>54</v>
      </c>
      <c r="E15" s="60"/>
      <c r="F15" s="61"/>
      <c r="G15" s="77"/>
      <c r="H15" s="77"/>
      <c r="I15" s="77"/>
      <c r="L15" s="1"/>
    </row>
    <row r="16" spans="1:13" ht="20.100000000000001" customHeight="1">
      <c r="A16" s="7"/>
      <c r="B16" s="144"/>
      <c r="C16" s="58" t="s">
        <v>31</v>
      </c>
      <c r="D16" s="132" t="s">
        <v>34</v>
      </c>
      <c r="E16" s="60" t="s">
        <v>33</v>
      </c>
      <c r="F16" s="59">
        <f>+'A6'!H9</f>
        <v>149.24846145477022</v>
      </c>
      <c r="G16" s="77"/>
      <c r="H16" s="77"/>
      <c r="I16" s="77"/>
      <c r="L16" s="1"/>
    </row>
    <row r="17" spans="1:12" ht="20.100000000000001" customHeight="1">
      <c r="A17" s="7"/>
      <c r="B17" s="144"/>
      <c r="C17" s="86" t="s">
        <v>32</v>
      </c>
      <c r="D17" s="132" t="s">
        <v>35</v>
      </c>
      <c r="E17" s="87" t="s">
        <v>33</v>
      </c>
      <c r="F17" s="61">
        <f>+'A6'!H14</f>
        <v>522.30384000000004</v>
      </c>
      <c r="G17" s="77"/>
      <c r="H17" s="77"/>
      <c r="I17" s="77"/>
      <c r="L17" s="1"/>
    </row>
    <row r="18" spans="1:12" ht="20.100000000000001" customHeight="1" thickBot="1">
      <c r="A18" s="7"/>
      <c r="B18" s="145"/>
      <c r="C18" s="66" t="s">
        <v>63</v>
      </c>
      <c r="D18" s="133" t="s">
        <v>67</v>
      </c>
      <c r="E18" s="84" t="s">
        <v>33</v>
      </c>
      <c r="F18" s="85">
        <f>+'A6'!H19</f>
        <v>82.2864</v>
      </c>
      <c r="G18" s="77"/>
      <c r="H18" s="77"/>
      <c r="I18" s="77"/>
      <c r="L18" s="1"/>
    </row>
    <row r="19" spans="1:12" ht="20.100000000000001" customHeight="1">
      <c r="A19" s="7"/>
      <c r="B19" s="140" t="s">
        <v>3</v>
      </c>
      <c r="C19" s="80"/>
      <c r="D19" s="79" t="s">
        <v>13</v>
      </c>
      <c r="E19" s="67"/>
      <c r="F19" s="69"/>
      <c r="G19" s="77"/>
      <c r="H19" s="77"/>
      <c r="I19" s="77"/>
    </row>
    <row r="20" spans="1:12" ht="20.100000000000001" customHeight="1">
      <c r="A20" s="7"/>
      <c r="B20" s="141"/>
      <c r="C20" s="81">
        <v>7</v>
      </c>
      <c r="D20" s="134" t="s">
        <v>55</v>
      </c>
      <c r="E20" s="68" t="s">
        <v>9</v>
      </c>
      <c r="F20" s="70">
        <v>1</v>
      </c>
      <c r="G20" s="77"/>
      <c r="H20" s="77"/>
      <c r="I20" s="77"/>
    </row>
    <row r="21" spans="1:12" ht="20.100000000000001" customHeight="1">
      <c r="A21" s="7"/>
      <c r="B21" s="141"/>
      <c r="C21" s="81">
        <v>8</v>
      </c>
      <c r="D21" s="134" t="s">
        <v>60</v>
      </c>
      <c r="E21" s="68" t="s">
        <v>9</v>
      </c>
      <c r="F21" s="70">
        <v>1</v>
      </c>
      <c r="G21" s="77"/>
      <c r="H21" s="77"/>
      <c r="I21" s="77"/>
    </row>
    <row r="22" spans="1:12" ht="15.75">
      <c r="A22" s="7"/>
      <c r="B22" s="141"/>
      <c r="C22" s="81">
        <v>9</v>
      </c>
      <c r="D22" s="134" t="s">
        <v>61</v>
      </c>
      <c r="E22" s="68" t="s">
        <v>9</v>
      </c>
      <c r="F22" s="70">
        <v>1</v>
      </c>
      <c r="G22" s="77"/>
      <c r="H22" s="77"/>
      <c r="I22" s="77"/>
    </row>
    <row r="23" spans="1:12" ht="20.100000000000001" customHeight="1" thickBot="1">
      <c r="A23" s="7"/>
      <c r="B23" s="142"/>
      <c r="C23" s="82">
        <v>10</v>
      </c>
      <c r="D23" s="135" t="s">
        <v>12</v>
      </c>
      <c r="E23" s="78" t="s">
        <v>9</v>
      </c>
      <c r="F23" s="78">
        <v>1</v>
      </c>
      <c r="G23" s="7"/>
    </row>
    <row r="24" spans="1:12">
      <c r="A24" s="6"/>
      <c r="B24" s="62"/>
      <c r="C24" s="137"/>
      <c r="D24" s="137"/>
      <c r="E24" s="137"/>
      <c r="F24" s="137"/>
      <c r="G24" s="6"/>
    </row>
    <row r="25" spans="1:12" ht="32.25" customHeight="1">
      <c r="B25" s="4"/>
      <c r="C25" s="138"/>
      <c r="D25" s="138"/>
      <c r="E25" s="138"/>
      <c r="F25" s="138"/>
    </row>
    <row r="26" spans="1:12">
      <c r="B26" s="15"/>
      <c r="C26" s="139"/>
      <c r="D26" s="139"/>
      <c r="E26" s="139"/>
      <c r="F26" s="139"/>
      <c r="G26" s="14"/>
    </row>
  </sheetData>
  <mergeCells count="6">
    <mergeCell ref="B2:F2"/>
    <mergeCell ref="C24:F24"/>
    <mergeCell ref="C25:F25"/>
    <mergeCell ref="C26:F26"/>
    <mergeCell ref="B19:B23"/>
    <mergeCell ref="B5:B18"/>
  </mergeCells>
  <printOptions horizontalCentered="1"/>
  <pageMargins left="0.70866141732283472" right="0.70866141732283472" top="1.3779527559055118" bottom="0.74803149606299213" header="0.31496062992125984" footer="0.39370078740157483"/>
  <pageSetup paperSize="9" scale="91" fitToWidth="0" fitToHeight="0" orientation="portrait" r:id="rId1"/>
  <headerFooter scaleWithDoc="0">
    <oddHeader>&amp;C&amp;G</oddHeader>
    <oddFooter>&amp;C&amp;G</oddFooter>
  </headerFooter>
  <colBreaks count="1" manualBreakCount="1">
    <brk id="7" max="2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I61"/>
  <sheetViews>
    <sheetView showGridLines="0" view="pageBreakPreview" zoomScaleNormal="100" zoomScaleSheetLayoutView="100" workbookViewId="0">
      <selection activeCell="G69" sqref="G69"/>
    </sheetView>
  </sheetViews>
  <sheetFormatPr baseColWidth="10" defaultRowHeight="15"/>
  <cols>
    <col min="2" max="2" width="3.5703125" customWidth="1"/>
    <col min="3" max="3" width="15.85546875" customWidth="1"/>
    <col min="5" max="5" width="12.28515625" customWidth="1"/>
    <col min="6" max="6" width="11" customWidth="1"/>
    <col min="7" max="7" width="11.140625" bestFit="1" customWidth="1"/>
    <col min="8" max="8" width="14.5703125" customWidth="1"/>
    <col min="9" max="9" width="12.28515625" customWidth="1"/>
  </cols>
  <sheetData>
    <row r="2" spans="2:9" ht="18">
      <c r="B2" s="174" t="str">
        <f>'Resumen cómputo'!D5</f>
        <v>Elementos estructurales</v>
      </c>
      <c r="C2" s="174"/>
      <c r="D2" s="174"/>
      <c r="E2" s="174"/>
      <c r="F2" s="174"/>
      <c r="G2" s="174"/>
      <c r="H2" s="174"/>
      <c r="I2" s="174"/>
    </row>
    <row r="3" spans="2:9">
      <c r="B3" s="6"/>
      <c r="C3" s="6"/>
      <c r="D3" s="6"/>
      <c r="E3" s="7"/>
      <c r="F3" s="7"/>
      <c r="G3" s="6"/>
      <c r="H3" s="6"/>
      <c r="I3" s="6"/>
    </row>
    <row r="4" spans="2:9" ht="21" customHeight="1">
      <c r="B4" s="16">
        <v>1</v>
      </c>
      <c r="C4" s="16" t="str">
        <f>+VLOOKUP(B4,'Resumen cómputo'!$C$6:$F$18,2)</f>
        <v>Excavaciones</v>
      </c>
      <c r="D4" s="5"/>
      <c r="E4" s="5"/>
      <c r="F4" s="5"/>
      <c r="G4" s="5"/>
      <c r="H4" s="5"/>
      <c r="I4" s="5"/>
    </row>
    <row r="5" spans="2:9" ht="21" customHeight="1" thickBot="1">
      <c r="B5" s="16" t="s">
        <v>51</v>
      </c>
      <c r="C5" s="16" t="str">
        <f>+VLOOKUP(B5,'Resumen cómputo'!$C$6:$F$18,2)</f>
        <v>Excavación para pilotes</v>
      </c>
      <c r="D5" s="5"/>
      <c r="E5" s="5"/>
      <c r="F5" s="5"/>
      <c r="G5" s="5"/>
      <c r="H5" s="5"/>
      <c r="I5" s="5"/>
    </row>
    <row r="6" spans="2:9" ht="47.25">
      <c r="B6" s="16"/>
      <c r="C6" s="154" t="str">
        <f>+'A1'!C6:C8</f>
        <v xml:space="preserve">Para pilotes </v>
      </c>
      <c r="D6" s="21" t="str">
        <f>+'A1'!D6</f>
        <v>Cantidad (u)</v>
      </c>
      <c r="E6" s="21" t="str">
        <f>+'A1'!E6</f>
        <v>D 
(m)</v>
      </c>
      <c r="F6" s="130" t="str">
        <f>+'A1'!F6</f>
        <v>Área  (m2)</v>
      </c>
      <c r="G6" s="21" t="str">
        <f>+'A1'!G6</f>
        <v>Altura 
(m)</v>
      </c>
      <c r="H6" s="21" t="str">
        <f>+'A1'!H6</f>
        <v>Volumen unitario  (m³)</v>
      </c>
      <c r="I6" s="22" t="str">
        <f>+'A1'!I6</f>
        <v>Volumen total (m³)</v>
      </c>
    </row>
    <row r="7" spans="2:9" ht="15.75">
      <c r="B7" s="16"/>
      <c r="C7" s="175"/>
      <c r="D7" s="25">
        <f>+'A1'!D7</f>
        <v>6</v>
      </c>
      <c r="E7" s="25">
        <f>+'A1'!E7</f>
        <v>0.3</v>
      </c>
      <c r="F7" s="26">
        <f>+'A1'!F7</f>
        <v>7.0685834705770348E-2</v>
      </c>
      <c r="G7" s="25">
        <f>+'A1'!G7</f>
        <v>8</v>
      </c>
      <c r="H7" s="31">
        <f>+'A1'!H7</f>
        <v>0.56548667764616278</v>
      </c>
      <c r="I7" s="32">
        <f>+'A1'!I7</f>
        <v>3.3929200658769769</v>
      </c>
    </row>
    <row r="8" spans="2:9" ht="16.5" thickBot="1">
      <c r="B8" s="16"/>
      <c r="C8" s="155"/>
      <c r="D8" s="28">
        <f>+'A1'!D8</f>
        <v>6</v>
      </c>
      <c r="E8" s="28">
        <f>+'A1'!E8</f>
        <v>0.3</v>
      </c>
      <c r="F8" s="29">
        <f>+'A1'!F8</f>
        <v>7.0685834705770348E-2</v>
      </c>
      <c r="G8" s="28">
        <f>+'A1'!G8</f>
        <v>7</v>
      </c>
      <c r="H8" s="33">
        <f>+'A1'!H8</f>
        <v>0.49480084294039245</v>
      </c>
      <c r="I8" s="34">
        <f>+'A1'!I8</f>
        <v>2.9688050576423546</v>
      </c>
    </row>
    <row r="9" spans="2:9" ht="16.5" thickBot="1">
      <c r="B9" s="16"/>
      <c r="C9" s="16"/>
      <c r="D9" s="5"/>
      <c r="E9" s="5"/>
      <c r="F9" s="5"/>
      <c r="G9" s="5"/>
      <c r="H9" s="5"/>
      <c r="I9" s="39">
        <f>SUM(I7:I8)</f>
        <v>6.3617251235193315</v>
      </c>
    </row>
    <row r="10" spans="2:9" ht="16.5" thickBot="1">
      <c r="B10" s="16" t="s">
        <v>52</v>
      </c>
      <c r="C10" s="16" t="str">
        <f>+VLOOKUP(B10,'Resumen cómputo'!$C$6:$F$18,2)</f>
        <v>Excavación para cabezales</v>
      </c>
      <c r="D10" s="6"/>
      <c r="E10" s="7"/>
      <c r="F10" s="7"/>
      <c r="G10" s="6"/>
      <c r="H10" s="6"/>
      <c r="I10" s="6"/>
    </row>
    <row r="11" spans="2:9" ht="40.5" customHeight="1">
      <c r="B11" s="6"/>
      <c r="C11" s="154" t="s">
        <v>49</v>
      </c>
      <c r="D11" s="21" t="str">
        <f>+'A1'!D11</f>
        <v>Cantidad (u)</v>
      </c>
      <c r="E11" s="170" t="s">
        <v>66</v>
      </c>
      <c r="F11" s="171"/>
      <c r="G11" s="21" t="str">
        <f>+'A1'!G11</f>
        <v>Ancho (m)</v>
      </c>
      <c r="H11" s="21" t="str">
        <f>+'A1'!H11</f>
        <v>Volumen unitario (m³)</v>
      </c>
      <c r="I11" s="22" t="str">
        <f>+'A1'!I11</f>
        <v>Volumen total (m³)</v>
      </c>
    </row>
    <row r="12" spans="2:9" ht="15.75" thickBot="1">
      <c r="B12" s="24"/>
      <c r="C12" s="155"/>
      <c r="D12" s="28">
        <f>+'A1'!D12</f>
        <v>6</v>
      </c>
      <c r="E12" s="172">
        <f>+'A1'!E12</f>
        <v>0.88</v>
      </c>
      <c r="F12" s="173">
        <f>+'A1'!F12</f>
        <v>0</v>
      </c>
      <c r="G12" s="28">
        <f>+'A1'!G12</f>
        <v>0.5</v>
      </c>
      <c r="H12" s="33">
        <f>+'A1'!H12</f>
        <v>0.44</v>
      </c>
      <c r="I12" s="34">
        <f>+'A1'!I12</f>
        <v>2.64</v>
      </c>
    </row>
    <row r="13" spans="2:9" ht="16.5" thickBot="1">
      <c r="B13" s="6"/>
      <c r="C13" s="35"/>
      <c r="D13" s="27"/>
      <c r="E13" s="27"/>
      <c r="F13" s="36"/>
      <c r="G13" s="35"/>
      <c r="H13" s="35"/>
      <c r="I13" s="37">
        <f>SUM(I12:I12)</f>
        <v>2.64</v>
      </c>
    </row>
    <row r="14" spans="2:9" ht="15.75">
      <c r="B14" s="6"/>
      <c r="C14" s="6"/>
      <c r="D14" s="27"/>
      <c r="E14" s="7"/>
      <c r="F14" s="7"/>
      <c r="G14" s="6"/>
      <c r="H14" s="6"/>
      <c r="I14" s="6"/>
    </row>
    <row r="15" spans="2:9" ht="15.75">
      <c r="B15" s="16">
        <v>2</v>
      </c>
      <c r="C15" s="16" t="str">
        <f>+VLOOKUP(B15,'Resumen cómputo'!$C$6:$F$18,2)</f>
        <v>Pilotes de H°A° (H-25) de 30 cm de diám.</v>
      </c>
      <c r="D15" s="5"/>
      <c r="E15" s="5"/>
      <c r="F15" s="5"/>
      <c r="G15" s="5"/>
      <c r="H15" s="5"/>
      <c r="I15" s="5"/>
    </row>
    <row r="16" spans="2:9" ht="16.5" thickBot="1">
      <c r="B16" s="3"/>
      <c r="C16" s="5"/>
      <c r="D16" s="1"/>
      <c r="E16" s="5"/>
      <c r="F16" s="5"/>
      <c r="G16" s="5"/>
      <c r="H16" s="5"/>
      <c r="I16" s="5"/>
    </row>
    <row r="17" spans="2:9" ht="48.75" customHeight="1">
      <c r="B17" s="6"/>
      <c r="C17" s="148" t="str">
        <f>+'A2'!C6</f>
        <v>Pilotines</v>
      </c>
      <c r="D17" s="149">
        <f>+'A2'!D6</f>
        <v>0</v>
      </c>
      <c r="E17" s="21" t="str">
        <f>+'A2'!E6</f>
        <v xml:space="preserve">Cantidad (u) </v>
      </c>
      <c r="F17" s="21" t="str">
        <f>+'A2'!F6</f>
        <v>Diámetro (m)</v>
      </c>
      <c r="G17" s="21" t="str">
        <f>+'A2'!G6</f>
        <v>Longitud unitaria (m)</v>
      </c>
      <c r="H17" s="21" t="str">
        <f>+'A2'!H6</f>
        <v>Sección (m²)</v>
      </c>
      <c r="I17" s="92" t="str">
        <f>+'A2'!I6</f>
        <v>Volumen total (m³)</v>
      </c>
    </row>
    <row r="18" spans="2:9" ht="15.75" customHeight="1">
      <c r="B18" s="6"/>
      <c r="C18" s="150" t="str">
        <f>+'A2'!C7</f>
        <v>Pilotes de H°A° C.F.= -8,0 m</v>
      </c>
      <c r="D18" s="151">
        <f>+'A2'!D7</f>
        <v>0</v>
      </c>
      <c r="E18" s="25">
        <f>+'A2'!E7</f>
        <v>6</v>
      </c>
      <c r="F18" s="38">
        <f>+'A2'!F7</f>
        <v>0.3</v>
      </c>
      <c r="G18" s="38">
        <f>+'A2'!G7</f>
        <v>8</v>
      </c>
      <c r="H18" s="94">
        <f>+'A2'!H7</f>
        <v>7.0685834705770348E-2</v>
      </c>
      <c r="I18" s="93">
        <f>+'A2'!I7</f>
        <v>3.3929200658769769</v>
      </c>
    </row>
    <row r="19" spans="2:9" ht="15.75" customHeight="1" thickBot="1">
      <c r="B19" s="6"/>
      <c r="C19" s="152" t="str">
        <f>+'A2'!C8</f>
        <v>Pilotes de H°A° C.F.= -7,0 m</v>
      </c>
      <c r="D19" s="153">
        <f>+'A2'!D8</f>
        <v>0</v>
      </c>
      <c r="E19" s="28">
        <f>+'A2'!E8</f>
        <v>6</v>
      </c>
      <c r="F19" s="65">
        <f>+'A2'!F8</f>
        <v>0.3</v>
      </c>
      <c r="G19" s="65">
        <f>+'A2'!G8</f>
        <v>7</v>
      </c>
      <c r="H19" s="95">
        <f>+'A2'!H8</f>
        <v>7.0685834705770348E-2</v>
      </c>
      <c r="I19" s="98">
        <f>+'A2'!I8</f>
        <v>2.9688050576423546</v>
      </c>
    </row>
    <row r="20" spans="2:9" ht="16.5" thickBot="1">
      <c r="B20" s="8"/>
      <c r="C20" s="96"/>
      <c r="D20" s="15"/>
      <c r="I20" s="30">
        <f>SUM(I18:I19)</f>
        <v>6.3617251235193315</v>
      </c>
    </row>
    <row r="21" spans="2:9" ht="15.75">
      <c r="B21" s="8"/>
      <c r="C21" s="96"/>
      <c r="D21" s="15"/>
      <c r="I21" s="120"/>
    </row>
    <row r="22" spans="2:9" ht="15.75">
      <c r="B22" s="16">
        <f>+'A3'!B4</f>
        <v>3</v>
      </c>
      <c r="C22" s="16" t="str">
        <f>+VLOOKUP(B22,'Resumen cómputo'!$C$6:$F$18,2)</f>
        <v>Cabezales de H°A° (H-25)</v>
      </c>
      <c r="D22" s="5"/>
      <c r="E22" s="5"/>
      <c r="F22" s="5"/>
      <c r="G22" s="5"/>
      <c r="H22" s="5"/>
      <c r="I22" s="5"/>
    </row>
    <row r="23" spans="2:9" ht="15.75" thickBot="1">
      <c r="B23" s="6"/>
      <c r="C23" s="6"/>
      <c r="D23" s="6"/>
      <c r="E23" s="6"/>
      <c r="F23" s="7"/>
      <c r="G23" s="6"/>
      <c r="H23" s="6"/>
      <c r="I23" s="6"/>
    </row>
    <row r="24" spans="2:9" ht="47.25" customHeight="1">
      <c r="B24" s="6"/>
      <c r="C24" s="168" t="str">
        <f>+'A3'!C6</f>
        <v>Cabezales</v>
      </c>
      <c r="D24" s="21" t="str">
        <f>+'A3'!D6</f>
        <v>Cantidad (u)</v>
      </c>
      <c r="E24" s="170" t="s">
        <v>66</v>
      </c>
      <c r="F24" s="171"/>
      <c r="G24" s="21" t="str">
        <f>+'A3'!G6</f>
        <v>Ancho 
(m)</v>
      </c>
      <c r="H24" s="21" t="str">
        <f>+'A3'!H6</f>
        <v>Volumen unitario H° (m³)</v>
      </c>
      <c r="I24" s="22" t="str">
        <f>+'A3'!I6</f>
        <v>Volumen total H° (m³)</v>
      </c>
    </row>
    <row r="25" spans="2:9" ht="15.75" thickBot="1">
      <c r="B25" s="24"/>
      <c r="C25" s="169">
        <f>+'A3'!C7</f>
        <v>0</v>
      </c>
      <c r="D25" s="28">
        <f>+'A3'!D7</f>
        <v>6</v>
      </c>
      <c r="E25" s="172">
        <f>+'A3'!E7</f>
        <v>0.88</v>
      </c>
      <c r="F25" s="173">
        <f>+'A3'!F7</f>
        <v>0</v>
      </c>
      <c r="G25" s="28">
        <f>+'A3'!G7</f>
        <v>0.5</v>
      </c>
      <c r="H25" s="65">
        <f>+'A3'!H7</f>
        <v>0.44</v>
      </c>
      <c r="I25" s="34">
        <f>+'A3'!I7</f>
        <v>2.64</v>
      </c>
    </row>
    <row r="26" spans="2:9" ht="16.5" thickBot="1">
      <c r="B26" s="6"/>
      <c r="C26" s="35"/>
      <c r="D26" s="27"/>
      <c r="E26" s="27"/>
      <c r="F26" s="27"/>
      <c r="G26" s="35"/>
      <c r="H26" s="35"/>
      <c r="I26" s="39">
        <f>+'A3'!I8</f>
        <v>2.64</v>
      </c>
    </row>
    <row r="27" spans="2:9" ht="15.75">
      <c r="B27" s="6"/>
      <c r="C27" s="35"/>
      <c r="D27" s="27"/>
      <c r="E27" s="27"/>
      <c r="F27" s="27"/>
      <c r="G27" s="35"/>
      <c r="H27" s="35"/>
      <c r="I27" s="119"/>
    </row>
    <row r="28" spans="2:9" ht="15.75">
      <c r="B28" s="3">
        <v>4</v>
      </c>
      <c r="C28" s="16" t="str">
        <f>+VLOOKUP(B28,'Resumen cómputo'!$C$6:$F$18,2)</f>
        <v>Columnas cortas de H°A° (H-25)</v>
      </c>
      <c r="D28" s="5"/>
      <c r="E28" s="5"/>
      <c r="F28" s="5"/>
      <c r="G28" s="5"/>
      <c r="H28" s="5"/>
    </row>
    <row r="29" spans="2:9" ht="16.5" thickBot="1">
      <c r="B29" s="3"/>
      <c r="C29" s="5"/>
      <c r="D29" s="5"/>
      <c r="E29" s="5"/>
      <c r="F29" s="5"/>
      <c r="G29" s="5"/>
      <c r="H29" s="5"/>
    </row>
    <row r="30" spans="2:9" ht="53.25" customHeight="1">
      <c r="B30" s="6"/>
      <c r="C30" s="154" t="str">
        <f>+'A4'!C6</f>
        <v>Columnas cortas</v>
      </c>
      <c r="D30" s="21" t="str">
        <f>+'A4'!D6</f>
        <v>Cantidad (u)</v>
      </c>
      <c r="E30" s="21" t="str">
        <f>+'A4'!E6</f>
        <v>a (m)</v>
      </c>
      <c r="F30" s="21" t="str">
        <f>+'A4'!F6</f>
        <v>b (m)</v>
      </c>
      <c r="G30" s="21" t="str">
        <f>+'A4'!G6</f>
        <v>Longitud (m)</v>
      </c>
      <c r="H30" s="21" t="str">
        <f>+'A4'!H6</f>
        <v>Volumen unitario H° (m³)</v>
      </c>
      <c r="I30" s="22" t="str">
        <f>+'A4'!I6</f>
        <v>Volumen total H° (m³)</v>
      </c>
    </row>
    <row r="31" spans="2:9" ht="15" customHeight="1" thickBot="1">
      <c r="B31" s="6"/>
      <c r="C31" s="155">
        <f>+'A4'!C7</f>
        <v>0</v>
      </c>
      <c r="D31" s="28">
        <f>+'A4'!D7</f>
        <v>6</v>
      </c>
      <c r="E31" s="28">
        <f>+'A4'!E7</f>
        <v>0.13</v>
      </c>
      <c r="F31" s="29">
        <f>+'A4'!F7</f>
        <v>0.5</v>
      </c>
      <c r="G31" s="28">
        <f>+'A4'!G7</f>
        <v>0.6</v>
      </c>
      <c r="H31" s="33">
        <f>+'A4'!H7</f>
        <v>3.9E-2</v>
      </c>
      <c r="I31" s="34">
        <f>+'A4'!I7</f>
        <v>0.23399999999999999</v>
      </c>
    </row>
    <row r="32" spans="2:9" ht="15.75" customHeight="1" thickBot="1">
      <c r="B32" s="6"/>
      <c r="C32" s="35"/>
      <c r="D32" s="27"/>
      <c r="E32" s="27"/>
      <c r="F32" s="36"/>
      <c r="G32" s="35"/>
      <c r="H32" s="35"/>
      <c r="I32" s="37">
        <f>SUM(I31:I31)</f>
        <v>0.23399999999999999</v>
      </c>
    </row>
    <row r="33" spans="2:9" ht="15.75">
      <c r="B33" s="8"/>
      <c r="C33" s="96"/>
      <c r="D33" s="15"/>
      <c r="I33" s="120"/>
    </row>
    <row r="34" spans="2:9" ht="15.75">
      <c r="B34" s="16">
        <v>5</v>
      </c>
      <c r="C34" s="16" t="str">
        <f>+VLOOKUP(B34,'Resumen cómputo'!$C$6:$F$18,2)</f>
        <v>Perfiles de acero F-24</v>
      </c>
      <c r="D34" s="5"/>
      <c r="E34" s="5"/>
      <c r="F34" s="5"/>
      <c r="G34" s="5"/>
      <c r="H34" s="5"/>
    </row>
    <row r="35" spans="2:9" ht="16.5" thickBot="1">
      <c r="B35" s="16" t="s">
        <v>57</v>
      </c>
      <c r="C35" s="16" t="str">
        <f>+VLOOKUP(B35,'Resumen cómputo'!$C$6:$F$18,2)</f>
        <v>IPN 200</v>
      </c>
      <c r="D35" s="5"/>
      <c r="E35" s="5"/>
      <c r="F35" s="5"/>
      <c r="G35" s="5"/>
      <c r="H35" s="5"/>
    </row>
    <row r="36" spans="2:9" ht="36" customHeight="1">
      <c r="B36" s="6"/>
      <c r="C36" s="162" t="str">
        <f>+'A5'!C6</f>
        <v>Perfiles estructurales</v>
      </c>
      <c r="D36" s="163"/>
      <c r="E36" s="100" t="str">
        <f>+'A5'!E6</f>
        <v xml:space="preserve">Cantidad </v>
      </c>
      <c r="F36" s="166" t="str">
        <f>+'A5'!F6</f>
        <v>Perfil tipo IPN</v>
      </c>
      <c r="G36" s="101" t="str">
        <f>+'A5'!G6</f>
        <v xml:space="preserve">Long. unitaria </v>
      </c>
      <c r="H36" s="102" t="str">
        <f>+'A5'!H6</f>
        <v>Long. total IPN 200</v>
      </c>
    </row>
    <row r="37" spans="2:9" ht="15.75">
      <c r="B37" s="6"/>
      <c r="C37" s="164"/>
      <c r="D37" s="165"/>
      <c r="E37" s="108" t="str">
        <f>+'A5'!E7</f>
        <v xml:space="preserve">(u) </v>
      </c>
      <c r="F37" s="167">
        <f>+'A5'!F7</f>
        <v>0</v>
      </c>
      <c r="G37" s="109" t="str">
        <f>+'A5'!G7</f>
        <v>(m)</v>
      </c>
      <c r="H37" s="110" t="str">
        <f>+'A5'!H7</f>
        <v>(m)</v>
      </c>
    </row>
    <row r="38" spans="2:9" ht="15.75" thickBot="1">
      <c r="B38" s="6"/>
      <c r="C38" s="156" t="str">
        <f>+'A5'!C8</f>
        <v>Para recalce medianera</v>
      </c>
      <c r="D38" s="157">
        <f>+'A5'!D8</f>
        <v>0</v>
      </c>
      <c r="E38" s="118">
        <f>+'A5'!E8</f>
        <v>3</v>
      </c>
      <c r="F38" s="129">
        <f>+'A5'!F8</f>
        <v>200</v>
      </c>
      <c r="G38" s="106">
        <f>+'A5'!G8</f>
        <v>2.95</v>
      </c>
      <c r="H38" s="107">
        <f>+'A5'!H8</f>
        <v>8.8500000000000014</v>
      </c>
    </row>
    <row r="39" spans="2:9" ht="16.5" thickBot="1">
      <c r="B39" s="8"/>
      <c r="C39" s="75"/>
      <c r="D39" s="15"/>
      <c r="E39" s="75"/>
      <c r="F39" s="75"/>
      <c r="G39" s="75"/>
      <c r="H39" s="104">
        <f>SUM(H38:H38)</f>
        <v>8.8500000000000014</v>
      </c>
    </row>
    <row r="40" spans="2:9" ht="16.5" thickBot="1">
      <c r="B40" s="16" t="s">
        <v>58</v>
      </c>
      <c r="C40" s="16" t="str">
        <f>+VLOOKUP(B40,'Resumen cómputo'!$C$6:$F$18,2)</f>
        <v>IPN 120</v>
      </c>
      <c r="D40" s="15"/>
      <c r="E40" s="75"/>
      <c r="F40" s="75"/>
      <c r="G40" s="75"/>
      <c r="H40" s="45"/>
    </row>
    <row r="41" spans="2:9" ht="33" customHeight="1">
      <c r="B41" s="6"/>
      <c r="C41" s="162" t="str">
        <f>+'A5'!C11</f>
        <v>Perfiles estructurales</v>
      </c>
      <c r="D41" s="163"/>
      <c r="E41" s="100" t="str">
        <f>+'A5'!E11</f>
        <v xml:space="preserve">Cantidad </v>
      </c>
      <c r="F41" s="166" t="str">
        <f>+'A5'!F11</f>
        <v>Perfil tipo IPN</v>
      </c>
      <c r="G41" s="101" t="str">
        <f>+'A5'!G11</f>
        <v xml:space="preserve">Long. unitaria </v>
      </c>
      <c r="H41" s="102" t="str">
        <f>+'A5'!H11</f>
        <v>Long. total IPN 120</v>
      </c>
    </row>
    <row r="42" spans="2:9" ht="15.75">
      <c r="B42" s="6"/>
      <c r="C42" s="164"/>
      <c r="D42" s="165"/>
      <c r="E42" s="108" t="str">
        <f>+'A5'!E12</f>
        <v xml:space="preserve">(u) </v>
      </c>
      <c r="F42" s="167">
        <f>+'A5'!F12</f>
        <v>0</v>
      </c>
      <c r="G42" s="109" t="str">
        <f>+'A5'!G12</f>
        <v>(m)</v>
      </c>
      <c r="H42" s="110" t="str">
        <f>+'A5'!H12</f>
        <v>(m)</v>
      </c>
    </row>
    <row r="43" spans="2:9" ht="15.75" thickBot="1">
      <c r="B43" s="6"/>
      <c r="C43" s="156" t="str">
        <f>+'A5'!C13</f>
        <v>Para dintel</v>
      </c>
      <c r="D43" s="157">
        <f>+'A5'!D13</f>
        <v>0</v>
      </c>
      <c r="E43" s="118">
        <f>+'A5'!E13</f>
        <v>2</v>
      </c>
      <c r="F43" s="129">
        <f>+'A5'!F13</f>
        <v>120</v>
      </c>
      <c r="G43" s="106">
        <f>+'A5'!G13</f>
        <v>3</v>
      </c>
      <c r="H43" s="107">
        <f>+'A5'!H13</f>
        <v>6</v>
      </c>
    </row>
    <row r="44" spans="2:9" ht="16.5" thickBot="1">
      <c r="B44" s="6"/>
      <c r="C44" s="50"/>
      <c r="D44" s="15"/>
      <c r="E44" s="50"/>
      <c r="F44" s="50"/>
      <c r="G44" s="50"/>
      <c r="H44" s="49">
        <f>SUM(H43:H43)</f>
        <v>6</v>
      </c>
    </row>
    <row r="46" spans="2:9" ht="15.75">
      <c r="B46" s="16">
        <v>6</v>
      </c>
      <c r="C46" s="16" t="str">
        <f>+VLOOKUP(B46,'Resumen cómputo'!$C$6:$F$18,2)</f>
        <v>Acero ADN 420 colocado</v>
      </c>
      <c r="D46" s="5"/>
      <c r="E46" s="5"/>
      <c r="F46" s="5"/>
      <c r="G46" s="5"/>
      <c r="H46" s="5"/>
    </row>
    <row r="47" spans="2:9" ht="16.5" thickBot="1">
      <c r="B47" s="16" t="s">
        <v>31</v>
      </c>
      <c r="C47" s="16" t="str">
        <f>+VLOOKUP(B47,'Resumen cómputo'!$C$6:$F$18,2)</f>
        <v>Barras de Ø6 mm</v>
      </c>
      <c r="D47" s="5"/>
      <c r="E47" s="5"/>
      <c r="F47" s="5"/>
      <c r="G47" s="5"/>
      <c r="H47" s="5"/>
    </row>
    <row r="48" spans="2:9" ht="52.5" customHeight="1">
      <c r="B48" s="6"/>
      <c r="C48" s="158" t="str">
        <f>+'A6'!C6</f>
        <v>Tipo de barra ADN</v>
      </c>
      <c r="D48" s="159">
        <f>+'A6'!D6</f>
        <v>0</v>
      </c>
      <c r="E48" s="21" t="str">
        <f>+'A6'!E6</f>
        <v>Cantidad elementos</v>
      </c>
      <c r="F48" s="40" t="str">
        <f>+'A6'!F6</f>
        <v>Longitud por elemento</v>
      </c>
      <c r="G48" s="41" t="str">
        <f>+'A6'!G6</f>
        <v xml:space="preserve">Peso unitario </v>
      </c>
      <c r="H48" s="42" t="str">
        <f>+'A6'!H6</f>
        <v>Peso total</v>
      </c>
    </row>
    <row r="49" spans="2:8" ht="15.75">
      <c r="B49" s="6"/>
      <c r="C49" s="160">
        <f>+'A6'!C7</f>
        <v>0</v>
      </c>
      <c r="D49" s="161">
        <f>+'A6'!D7</f>
        <v>0</v>
      </c>
      <c r="E49" s="99" t="str">
        <f>+'A6'!E7</f>
        <v>(u)</v>
      </c>
      <c r="F49" s="115" t="str">
        <f>+'A6'!F7</f>
        <v>(m)</v>
      </c>
      <c r="G49" s="116" t="str">
        <f>+'A6'!G7</f>
        <v>(kg/m)</v>
      </c>
      <c r="H49" s="117" t="str">
        <f>+'A6'!H7</f>
        <v>(kg)</v>
      </c>
    </row>
    <row r="50" spans="2:8" ht="15.75" thickBot="1">
      <c r="B50" s="6"/>
      <c r="C50" s="146" t="str">
        <f>+'A6'!C8</f>
        <v>Barras de Ø6 mm</v>
      </c>
      <c r="D50" s="147">
        <f>+'A6'!D8</f>
        <v>0</v>
      </c>
      <c r="E50" s="127">
        <f>+'A6'!E8</f>
        <v>6</v>
      </c>
      <c r="F50" s="112">
        <f>+'A6'!F8</f>
        <v>112.04839448556324</v>
      </c>
      <c r="G50" s="113">
        <f>+'A6'!G8</f>
        <v>0.222</v>
      </c>
      <c r="H50" s="128">
        <f>+'A6'!H8</f>
        <v>149.24846145477022</v>
      </c>
    </row>
    <row r="51" spans="2:8" ht="16.5" thickBot="1">
      <c r="B51" s="8"/>
      <c r="C51" s="74"/>
      <c r="D51" s="74"/>
      <c r="E51" s="74"/>
      <c r="F51" s="74"/>
      <c r="G51" s="74"/>
      <c r="H51" s="49">
        <f>SUM(H50:H50)</f>
        <v>149.24846145477022</v>
      </c>
    </row>
    <row r="52" spans="2:8" ht="16.5" thickBot="1">
      <c r="B52" s="16" t="s">
        <v>32</v>
      </c>
      <c r="C52" s="16" t="str">
        <f>+VLOOKUP(B52,'Resumen cómputo'!$C$6:$F$18,2)</f>
        <v>Barras de Ø12 mm</v>
      </c>
      <c r="D52" s="5"/>
      <c r="E52" s="5"/>
      <c r="F52" s="5"/>
      <c r="G52" s="5"/>
      <c r="H52" s="5"/>
    </row>
    <row r="53" spans="2:8" ht="55.5" customHeight="1">
      <c r="B53" s="6"/>
      <c r="C53" s="158" t="str">
        <f>+'A6'!C11</f>
        <v>Tipo de barra ADN</v>
      </c>
      <c r="D53" s="159">
        <f>+'A6'!D11</f>
        <v>0</v>
      </c>
      <c r="E53" s="21" t="str">
        <f>+'A6'!E11</f>
        <v>Cantidad elementos</v>
      </c>
      <c r="F53" s="40" t="str">
        <f>+'A6'!F11</f>
        <v>Longitud por elemento</v>
      </c>
      <c r="G53" s="41" t="str">
        <f>+'A6'!G11</f>
        <v xml:space="preserve">Peso unitario </v>
      </c>
      <c r="H53" s="42" t="str">
        <f>+'A6'!H11</f>
        <v>Peso total</v>
      </c>
    </row>
    <row r="54" spans="2:8" ht="15.75">
      <c r="B54" s="6"/>
      <c r="C54" s="160">
        <f>+'A6'!C12</f>
        <v>0</v>
      </c>
      <c r="D54" s="161">
        <f>+'A6'!D12</f>
        <v>0</v>
      </c>
      <c r="E54" s="99" t="str">
        <f>+'A6'!E12</f>
        <v>(u)</v>
      </c>
      <c r="F54" s="115" t="str">
        <f>+'A6'!F12</f>
        <v>(m)</v>
      </c>
      <c r="G54" s="116" t="str">
        <f>+'A6'!G12</f>
        <v>(kg/m)</v>
      </c>
      <c r="H54" s="117" t="str">
        <f>+'A6'!H12</f>
        <v>(kg)</v>
      </c>
    </row>
    <row r="55" spans="2:8" ht="15.75" thickBot="1">
      <c r="B55" s="6"/>
      <c r="C55" s="146" t="str">
        <f>+'A6'!C13</f>
        <v>Barras de Ø12 mm</v>
      </c>
      <c r="D55" s="147">
        <f>+'A6'!D13</f>
        <v>0</v>
      </c>
      <c r="E55" s="127">
        <f>+'A6'!E13</f>
        <v>6</v>
      </c>
      <c r="F55" s="112">
        <f>+'A6'!F13</f>
        <v>98.030000000000015</v>
      </c>
      <c r="G55" s="113">
        <f>+'A6'!G13</f>
        <v>0.88800000000000001</v>
      </c>
      <c r="H55" s="128">
        <f>+'A6'!H13</f>
        <v>522.30384000000004</v>
      </c>
    </row>
    <row r="56" spans="2:8" ht="16.5" thickBot="1">
      <c r="B56" s="8"/>
      <c r="C56" s="74"/>
      <c r="D56" s="74"/>
      <c r="E56" s="74"/>
      <c r="F56" s="74"/>
      <c r="G56" s="74"/>
      <c r="H56" s="49">
        <f>SUM(H55:H55)</f>
        <v>522.30384000000004</v>
      </c>
    </row>
    <row r="57" spans="2:8" ht="16.5" thickBot="1">
      <c r="B57" s="16" t="s">
        <v>63</v>
      </c>
      <c r="C57" s="16" t="str">
        <f>+VLOOKUP(B57,'Resumen cómputo'!$C$6:$F$18,2)</f>
        <v>Barras de Ø16 mm</v>
      </c>
      <c r="D57" s="5"/>
      <c r="E57" s="5"/>
      <c r="F57" s="5"/>
      <c r="G57" s="5"/>
      <c r="H57" s="5"/>
    </row>
    <row r="58" spans="2:8" ht="57" customHeight="1">
      <c r="B58" s="6"/>
      <c r="C58" s="158" t="str">
        <f>+'A6'!C16</f>
        <v>Tipo de barra ADN</v>
      </c>
      <c r="D58" s="159">
        <f>+'A6'!D16</f>
        <v>0</v>
      </c>
      <c r="E58" s="21" t="str">
        <f>+'A6'!E16</f>
        <v>Cantidad elementos</v>
      </c>
      <c r="F58" s="40" t="str">
        <f>+'A6'!F16</f>
        <v>Longitud por elemento</v>
      </c>
      <c r="G58" s="41" t="str">
        <f>+'A6'!G16</f>
        <v xml:space="preserve">Peso unitario </v>
      </c>
      <c r="H58" s="42" t="str">
        <f>+'A6'!H16</f>
        <v>Peso total</v>
      </c>
    </row>
    <row r="59" spans="2:8" ht="19.5" customHeight="1">
      <c r="B59" s="6"/>
      <c r="C59" s="160">
        <f>+'A6'!C17</f>
        <v>0</v>
      </c>
      <c r="D59" s="161">
        <f>+'A6'!D17</f>
        <v>0</v>
      </c>
      <c r="E59" s="99" t="str">
        <f>+'A6'!E17</f>
        <v>(u)</v>
      </c>
      <c r="F59" s="115" t="str">
        <f>+'A6'!F17</f>
        <v>(m)</v>
      </c>
      <c r="G59" s="116" t="str">
        <f>+'A6'!G17</f>
        <v>(kg/m)</v>
      </c>
      <c r="H59" s="117" t="str">
        <f>+'A6'!H17</f>
        <v>(kg)</v>
      </c>
    </row>
    <row r="60" spans="2:8" ht="19.5" customHeight="1" thickBot="1">
      <c r="B60" s="6"/>
      <c r="C60" s="146" t="str">
        <f>+'A6'!C18</f>
        <v>Barras de Ø16 mm</v>
      </c>
      <c r="D60" s="147">
        <f>+'A6'!D18</f>
        <v>0</v>
      </c>
      <c r="E60" s="127">
        <f>+'A6'!E18</f>
        <v>6</v>
      </c>
      <c r="F60" s="112">
        <f>+'A6'!F18</f>
        <v>8.68</v>
      </c>
      <c r="G60" s="113">
        <f>+'A6'!G18</f>
        <v>1.58</v>
      </c>
      <c r="H60" s="128">
        <f>+'A6'!H18</f>
        <v>82.2864</v>
      </c>
    </row>
    <row r="61" spans="2:8" ht="16.5" thickBot="1">
      <c r="B61" s="8"/>
      <c r="C61" s="74"/>
      <c r="D61" s="74"/>
      <c r="E61" s="74"/>
      <c r="F61" s="74"/>
      <c r="G61" s="74"/>
      <c r="H61" s="49">
        <f>SUM(H60:H60)</f>
        <v>82.2864</v>
      </c>
    </row>
  </sheetData>
  <mergeCells count="24">
    <mergeCell ref="B2:I2"/>
    <mergeCell ref="C6:C8"/>
    <mergeCell ref="C11:C12"/>
    <mergeCell ref="E11:F11"/>
    <mergeCell ref="E12:F12"/>
    <mergeCell ref="F36:F37"/>
    <mergeCell ref="C38:D38"/>
    <mergeCell ref="C41:D42"/>
    <mergeCell ref="F41:F42"/>
    <mergeCell ref="C24:C25"/>
    <mergeCell ref="E24:F24"/>
    <mergeCell ref="E25:F25"/>
    <mergeCell ref="C60:D60"/>
    <mergeCell ref="C17:D17"/>
    <mergeCell ref="C18:D18"/>
    <mergeCell ref="C19:D19"/>
    <mergeCell ref="C30:C31"/>
    <mergeCell ref="C43:D43"/>
    <mergeCell ref="C48:D49"/>
    <mergeCell ref="C50:D50"/>
    <mergeCell ref="C53:D54"/>
    <mergeCell ref="C55:D55"/>
    <mergeCell ref="C58:D59"/>
    <mergeCell ref="C36:D37"/>
  </mergeCells>
  <printOptions horizontalCentered="1"/>
  <pageMargins left="0.70866141732283472" right="0.70866141732283472" top="1.3779527559055118" bottom="0.74803149606299213" header="0.31496062992125984" footer="0.39370078740157483"/>
  <pageSetup paperSize="9" scale="94" fitToHeight="3" orientation="portrait" r:id="rId1"/>
  <headerFooter scaleWithDoc="0">
    <oddHeader>&amp;C&amp;G</oddHeader>
    <oddFooter>&amp;C&amp;G</oddFooter>
  </headerFooter>
  <rowBreaks count="1" manualBreakCount="1">
    <brk id="33" min="1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view="pageBreakPreview" zoomScaleNormal="100" zoomScaleSheetLayoutView="100" workbookViewId="0">
      <selection activeCell="G11" sqref="G11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3.85546875" style="1" customWidth="1"/>
    <col min="4" max="4" width="11" style="1" customWidth="1"/>
    <col min="5" max="5" width="9.5703125" customWidth="1"/>
    <col min="6" max="6" width="9.140625" customWidth="1"/>
    <col min="7" max="7" width="9.140625" style="1" customWidth="1"/>
    <col min="8" max="8" width="14.5703125" style="1" customWidth="1"/>
    <col min="9" max="9" width="12.42578125" style="1" customWidth="1"/>
    <col min="10" max="10" width="6" style="1" customWidth="1"/>
    <col min="11" max="11" width="11.42578125" style="1"/>
    <col min="13" max="16384" width="11.42578125" style="1"/>
  </cols>
  <sheetData>
    <row r="1" spans="1:13">
      <c r="A1" s="6"/>
      <c r="B1" s="6"/>
      <c r="C1" s="6"/>
      <c r="D1" s="6"/>
      <c r="E1" s="7"/>
      <c r="F1" s="7"/>
      <c r="G1" s="6"/>
      <c r="H1" s="6"/>
      <c r="I1" s="6"/>
      <c r="J1" s="6"/>
    </row>
    <row r="2" spans="1:13" ht="18">
      <c r="A2" s="12" t="str">
        <f>+'Resumen cómputo'!B5</f>
        <v>A</v>
      </c>
      <c r="B2" s="174" t="str">
        <f>'Resumen cómputo'!D5</f>
        <v>Elementos estructurales</v>
      </c>
      <c r="C2" s="174"/>
      <c r="D2" s="174"/>
      <c r="E2" s="174"/>
      <c r="F2" s="174"/>
      <c r="G2" s="174"/>
      <c r="H2" s="174"/>
      <c r="I2" s="174"/>
      <c r="J2" s="23"/>
    </row>
    <row r="3" spans="1:13">
      <c r="A3" s="6"/>
      <c r="B3" s="6"/>
      <c r="C3" s="6"/>
      <c r="D3" s="6"/>
      <c r="E3" s="7"/>
      <c r="F3" s="7"/>
      <c r="G3" s="6"/>
      <c r="H3" s="6"/>
      <c r="I3" s="6"/>
      <c r="J3" s="6"/>
    </row>
    <row r="4" spans="1:13" ht="15.75">
      <c r="A4" s="6"/>
      <c r="B4" s="16">
        <v>1</v>
      </c>
      <c r="C4" s="16" t="str">
        <f>+VLOOKUP(B4,'Resumen cómputo'!$C$6:$F$18,2)</f>
        <v>Excavaciones</v>
      </c>
      <c r="D4" s="5"/>
      <c r="E4" s="5"/>
      <c r="F4" s="5"/>
      <c r="G4" s="5"/>
      <c r="H4" s="5"/>
      <c r="I4" s="5"/>
      <c r="J4" s="5"/>
      <c r="M4" s="2"/>
    </row>
    <row r="5" spans="1:13" ht="16.5" thickBot="1">
      <c r="A5" s="6"/>
      <c r="B5" s="16" t="s">
        <v>51</v>
      </c>
      <c r="C5" s="16" t="str">
        <f>+VLOOKUP(B5,'Resumen cómputo'!$C$6:$F$18,2)</f>
        <v>Excavación para pilotes</v>
      </c>
      <c r="D5" s="5"/>
      <c r="E5" s="5"/>
      <c r="F5" s="5"/>
      <c r="G5" s="5"/>
      <c r="H5" s="5"/>
      <c r="I5" s="5"/>
      <c r="J5" s="5"/>
      <c r="M5" s="2"/>
    </row>
    <row r="6" spans="1:13" ht="47.25" customHeight="1">
      <c r="A6" s="6"/>
      <c r="B6" s="16"/>
      <c r="C6" s="154" t="s">
        <v>83</v>
      </c>
      <c r="D6" s="21" t="s">
        <v>23</v>
      </c>
      <c r="E6" s="21" t="s">
        <v>64</v>
      </c>
      <c r="F6" s="21" t="s">
        <v>85</v>
      </c>
      <c r="G6" s="21" t="s">
        <v>84</v>
      </c>
      <c r="H6" s="21" t="s">
        <v>50</v>
      </c>
      <c r="I6" s="22" t="s">
        <v>20</v>
      </c>
      <c r="J6" s="5"/>
      <c r="M6" s="2"/>
    </row>
    <row r="7" spans="1:13" ht="15.75">
      <c r="A7" s="6"/>
      <c r="B7" s="16"/>
      <c r="C7" s="175"/>
      <c r="D7" s="25">
        <v>6</v>
      </c>
      <c r="E7" s="25">
        <f>0.3</f>
        <v>0.3</v>
      </c>
      <c r="F7" s="26">
        <f>(PI()*E7^2)/4</f>
        <v>7.0685834705770348E-2</v>
      </c>
      <c r="G7" s="25">
        <v>8</v>
      </c>
      <c r="H7" s="31">
        <f>G7*F7</f>
        <v>0.56548667764616278</v>
      </c>
      <c r="I7" s="32">
        <f>H7*D7</f>
        <v>3.3929200658769769</v>
      </c>
      <c r="J7" s="5"/>
      <c r="M7" s="2"/>
    </row>
    <row r="8" spans="1:13" ht="16.5" thickBot="1">
      <c r="A8" s="6"/>
      <c r="B8" s="16"/>
      <c r="C8" s="155"/>
      <c r="D8" s="28">
        <v>6</v>
      </c>
      <c r="E8" s="28">
        <f>0.3</f>
        <v>0.3</v>
      </c>
      <c r="F8" s="29">
        <f>(PI()*E8^2)/4</f>
        <v>7.0685834705770348E-2</v>
      </c>
      <c r="G8" s="28">
        <v>7</v>
      </c>
      <c r="H8" s="33">
        <f>G8*F8</f>
        <v>0.49480084294039245</v>
      </c>
      <c r="I8" s="34">
        <f>H8*D8</f>
        <v>2.9688050576423546</v>
      </c>
      <c r="J8" s="5"/>
      <c r="M8" s="2"/>
    </row>
    <row r="9" spans="1:13" ht="16.5" thickBot="1">
      <c r="A9" s="6"/>
      <c r="B9" s="16"/>
      <c r="C9" s="16"/>
      <c r="D9" s="5"/>
      <c r="E9" s="5"/>
      <c r="F9" s="5"/>
      <c r="G9" s="5"/>
      <c r="H9" s="5"/>
      <c r="I9" s="39">
        <f>SUM(I7:I8)</f>
        <v>6.3617251235193315</v>
      </c>
      <c r="J9" s="5"/>
      <c r="M9" s="2"/>
    </row>
    <row r="10" spans="1:13" ht="20.25" customHeight="1" thickBot="1">
      <c r="A10" s="6"/>
      <c r="B10" s="16" t="s">
        <v>52</v>
      </c>
      <c r="C10" s="16" t="str">
        <f>+VLOOKUP(B10,'Resumen cómputo'!$C$6:$F$18,2)</f>
        <v>Excavación para cabezales</v>
      </c>
      <c r="D10" s="6"/>
      <c r="E10" s="7"/>
      <c r="F10" s="7"/>
      <c r="G10" s="6"/>
      <c r="H10" s="6"/>
      <c r="I10" s="6"/>
      <c r="J10" s="6"/>
    </row>
    <row r="11" spans="1:13" ht="47.25" customHeight="1">
      <c r="A11" s="6"/>
      <c r="B11" s="6"/>
      <c r="C11" s="154" t="s">
        <v>49</v>
      </c>
      <c r="D11" s="21" t="s">
        <v>23</v>
      </c>
      <c r="E11" s="170" t="s">
        <v>66</v>
      </c>
      <c r="F11" s="171"/>
      <c r="G11" s="21" t="s">
        <v>48</v>
      </c>
      <c r="H11" s="21" t="s">
        <v>65</v>
      </c>
      <c r="I11" s="22" t="s">
        <v>20</v>
      </c>
      <c r="J11" s="6"/>
    </row>
    <row r="12" spans="1:13" s="19" customFormat="1" ht="20.100000000000001" customHeight="1" thickBot="1">
      <c r="A12" s="24"/>
      <c r="B12" s="24"/>
      <c r="C12" s="155"/>
      <c r="D12" s="28">
        <v>6</v>
      </c>
      <c r="E12" s="172">
        <v>0.88</v>
      </c>
      <c r="F12" s="173"/>
      <c r="G12" s="28">
        <v>0.5</v>
      </c>
      <c r="H12" s="33">
        <f>+G12*E12</f>
        <v>0.44</v>
      </c>
      <c r="I12" s="34">
        <f>H12*D12</f>
        <v>2.64</v>
      </c>
      <c r="J12" s="24"/>
      <c r="L12" s="18"/>
    </row>
    <row r="13" spans="1:13" ht="16.5" thickBot="1">
      <c r="A13" s="6"/>
      <c r="B13" s="6"/>
      <c r="C13" s="35"/>
      <c r="D13" s="27"/>
      <c r="E13" s="27"/>
      <c r="F13" s="36"/>
      <c r="G13" s="35"/>
      <c r="H13" s="35"/>
      <c r="I13" s="37">
        <f>SUM(I12:I12)</f>
        <v>2.64</v>
      </c>
      <c r="J13" s="6"/>
    </row>
    <row r="14" spans="1:13" ht="15.75">
      <c r="A14" s="6"/>
      <c r="B14" s="6"/>
      <c r="C14" s="6"/>
      <c r="D14" s="27"/>
      <c r="E14" s="7"/>
      <c r="F14" s="7"/>
      <c r="G14" s="6"/>
      <c r="H14" s="6"/>
      <c r="I14" s="6"/>
      <c r="J14" s="6"/>
    </row>
    <row r="15" spans="1:13">
      <c r="A15" s="6"/>
      <c r="B15" s="6"/>
      <c r="E15" s="1"/>
      <c r="F15" s="1"/>
      <c r="J15" s="6"/>
    </row>
    <row r="16" spans="1:13">
      <c r="A16" s="6"/>
      <c r="B16" s="6"/>
      <c r="E16" s="1"/>
      <c r="F16" s="1"/>
      <c r="J16" s="6"/>
    </row>
    <row r="17" spans="1:10">
      <c r="A17" s="6"/>
      <c r="B17" s="6"/>
      <c r="E17" s="1"/>
      <c r="F17" s="1"/>
      <c r="J17" s="6"/>
    </row>
    <row r="18" spans="1:10">
      <c r="A18" s="6"/>
      <c r="B18" s="6"/>
      <c r="C18" s="6"/>
      <c r="D18" s="6"/>
      <c r="E18" s="7"/>
      <c r="F18" s="7"/>
      <c r="G18" s="6"/>
      <c r="H18" s="6"/>
      <c r="I18" s="6"/>
      <c r="J18" s="6"/>
    </row>
    <row r="19" spans="1:10">
      <c r="A19" s="6"/>
      <c r="B19" s="6"/>
      <c r="C19" s="6"/>
      <c r="D19" s="6"/>
      <c r="E19" s="7"/>
      <c r="F19" s="7"/>
      <c r="G19" s="6"/>
      <c r="H19" s="6"/>
      <c r="I19" s="6"/>
      <c r="J19" s="6"/>
    </row>
  </sheetData>
  <mergeCells count="5">
    <mergeCell ref="C11:C12"/>
    <mergeCell ref="C6:C8"/>
    <mergeCell ref="E11:F11"/>
    <mergeCell ref="E12:F12"/>
    <mergeCell ref="B2:I2"/>
  </mergeCells>
  <pageMargins left="0.78740157480314965" right="0.59055118110236227" top="0.98425196850393704" bottom="0.59055118110236227" header="0.19685039370078741" footer="0.31496062992125984"/>
  <pageSetup paperSize="9" scale="99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view="pageBreakPreview" topLeftCell="A3" zoomScaleNormal="100" zoomScaleSheetLayoutView="100" workbookViewId="0">
      <selection activeCell="H37" sqref="H37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9" style="1" customWidth="1"/>
    <col min="4" max="4" width="10.85546875" style="1" customWidth="1"/>
    <col min="5" max="5" width="11.28515625" style="1" customWidth="1"/>
    <col min="6" max="6" width="11" customWidth="1"/>
    <col min="7" max="7" width="10.140625" customWidth="1"/>
    <col min="8" max="8" width="11.5703125" style="1" customWidth="1"/>
    <col min="9" max="9" width="14.7109375" style="1" customWidth="1"/>
    <col min="10" max="10" width="22" style="1" customWidth="1"/>
    <col min="11" max="11" width="21.140625" style="1" customWidth="1"/>
    <col min="13" max="16384" width="11.42578125" style="1"/>
  </cols>
  <sheetData>
    <row r="1" spans="1:15">
      <c r="A1" s="6"/>
      <c r="B1" s="6"/>
      <c r="C1" s="6"/>
      <c r="D1" s="6"/>
      <c r="E1" s="6"/>
      <c r="F1" s="7"/>
      <c r="G1" s="7"/>
      <c r="H1" s="6"/>
      <c r="I1" s="6"/>
    </row>
    <row r="2" spans="1:15" ht="18">
      <c r="A2" s="12" t="str">
        <f>+'Resumen cómputo'!B5</f>
        <v>A</v>
      </c>
      <c r="B2" s="176" t="str">
        <f>+'Resumen cómputo'!D5</f>
        <v>Elementos estructurales</v>
      </c>
      <c r="C2" s="176"/>
      <c r="D2" s="176"/>
      <c r="E2" s="176"/>
      <c r="F2" s="176"/>
      <c r="G2" s="176"/>
      <c r="H2" s="176"/>
      <c r="I2" s="23"/>
      <c r="J2" s="11"/>
    </row>
    <row r="3" spans="1:15">
      <c r="A3" s="6"/>
      <c r="B3" s="6"/>
      <c r="C3" s="6"/>
      <c r="D3" s="6"/>
      <c r="E3" s="6"/>
      <c r="F3" s="7"/>
      <c r="G3" s="7"/>
      <c r="H3" s="6"/>
      <c r="I3" s="6"/>
    </row>
    <row r="4" spans="1:15" ht="15.75">
      <c r="A4" s="6"/>
      <c r="B4" s="3">
        <v>2</v>
      </c>
      <c r="C4" s="16" t="str">
        <f>+VLOOKUP(B4,'Resumen cómputo'!$C$6:$F$18,2)</f>
        <v>Pilotes de H°A° (H-25) de 30 cm de diám.</v>
      </c>
      <c r="E4" s="5"/>
      <c r="F4" s="5"/>
      <c r="G4" s="5"/>
      <c r="H4" s="5"/>
      <c r="I4" s="5"/>
      <c r="J4" s="5"/>
      <c r="M4" s="2"/>
    </row>
    <row r="5" spans="1:15" ht="10.5" customHeight="1" thickBot="1">
      <c r="A5" s="6"/>
      <c r="B5" s="3"/>
      <c r="C5" s="5"/>
      <c r="E5" s="5"/>
      <c r="F5" s="5"/>
      <c r="G5" s="5"/>
      <c r="H5" s="5"/>
      <c r="I5" s="5"/>
      <c r="J5" s="5"/>
      <c r="M5" s="2"/>
    </row>
    <row r="6" spans="1:15" ht="49.5" customHeight="1">
      <c r="A6" s="6"/>
      <c r="B6" s="6"/>
      <c r="C6" s="148" t="s">
        <v>39</v>
      </c>
      <c r="D6" s="149"/>
      <c r="E6" s="21" t="s">
        <v>18</v>
      </c>
      <c r="F6" s="21" t="s">
        <v>14</v>
      </c>
      <c r="G6" s="21" t="s">
        <v>19</v>
      </c>
      <c r="H6" s="21" t="s">
        <v>16</v>
      </c>
      <c r="I6" s="92" t="s">
        <v>20</v>
      </c>
    </row>
    <row r="7" spans="1:15" ht="21.75" customHeight="1">
      <c r="A7" s="6"/>
      <c r="B7" s="6"/>
      <c r="C7" s="150" t="s">
        <v>75</v>
      </c>
      <c r="D7" s="151"/>
      <c r="E7" s="25">
        <v>6</v>
      </c>
      <c r="F7" s="38">
        <v>0.3</v>
      </c>
      <c r="G7" s="38">
        <v>8</v>
      </c>
      <c r="H7" s="94">
        <f>PI()*F7*F7*0.25</f>
        <v>7.0685834705770348E-2</v>
      </c>
      <c r="I7" s="93">
        <f>G7*H7*E7</f>
        <v>3.3929200658769769</v>
      </c>
    </row>
    <row r="8" spans="1:15" ht="21.75" customHeight="1" thickBot="1">
      <c r="A8" s="6"/>
      <c r="B8" s="6"/>
      <c r="C8" s="152" t="s">
        <v>76</v>
      </c>
      <c r="D8" s="153"/>
      <c r="E8" s="28">
        <v>6</v>
      </c>
      <c r="F8" s="65">
        <v>0.3</v>
      </c>
      <c r="G8" s="65">
        <v>7</v>
      </c>
      <c r="H8" s="95">
        <f>PI()*F8*F8*0.25</f>
        <v>7.0685834705770348E-2</v>
      </c>
      <c r="I8" s="98">
        <f>G8*H8*E8</f>
        <v>2.9688050576423546</v>
      </c>
    </row>
    <row r="9" spans="1:15" s="15" customFormat="1" ht="20.100000000000001" customHeight="1" thickBot="1">
      <c r="A9" s="8"/>
      <c r="B9" s="8"/>
      <c r="C9" s="96"/>
      <c r="E9"/>
      <c r="F9"/>
      <c r="G9"/>
      <c r="H9"/>
      <c r="I9" s="97">
        <f>SUM(I7:I8)</f>
        <v>6.3617251235193315</v>
      </c>
      <c r="L9" s="17"/>
    </row>
    <row r="10" spans="1:15" s="15" customFormat="1" ht="15" customHeight="1">
      <c r="A10" s="8"/>
      <c r="B10" s="6"/>
      <c r="C10"/>
      <c r="D10"/>
      <c r="E10"/>
      <c r="F10"/>
      <c r="G10"/>
      <c r="H10" s="6"/>
      <c r="I10" s="8"/>
      <c r="L10" s="17"/>
    </row>
    <row r="11" spans="1:15" s="15" customFormat="1" ht="15" customHeight="1">
      <c r="A11" s="8"/>
      <c r="B11" s="6"/>
      <c r="C11"/>
      <c r="D11"/>
      <c r="E11"/>
      <c r="F11"/>
      <c r="G11"/>
      <c r="H11" s="6"/>
      <c r="I11" s="8"/>
      <c r="O11" s="17"/>
    </row>
    <row r="12" spans="1:15" s="15" customFormat="1" ht="15" customHeight="1">
      <c r="A12" s="8"/>
      <c r="B12" s="6"/>
      <c r="C12"/>
      <c r="D12"/>
      <c r="E12"/>
      <c r="F12"/>
      <c r="G12"/>
      <c r="H12" s="6"/>
      <c r="I12" s="8"/>
      <c r="O12" s="17"/>
    </row>
    <row r="13" spans="1:15" s="15" customFormat="1" ht="15" customHeight="1">
      <c r="A13" s="8"/>
      <c r="B13" s="6"/>
      <c r="C13"/>
      <c r="D13"/>
      <c r="E13"/>
      <c r="F13"/>
      <c r="G13"/>
      <c r="H13" s="6"/>
      <c r="I13" s="8"/>
      <c r="O13" s="17"/>
    </row>
    <row r="14" spans="1:15" s="15" customFormat="1">
      <c r="A14" s="8"/>
      <c r="B14" s="6"/>
      <c r="C14" s="6"/>
      <c r="D14" s="6"/>
      <c r="E14" s="6"/>
      <c r="F14" s="6"/>
      <c r="G14" s="6"/>
      <c r="H14" s="6"/>
      <c r="I14" s="8"/>
      <c r="O14" s="17"/>
    </row>
    <row r="15" spans="1:15" s="15" customFormat="1" ht="29.25" customHeight="1">
      <c r="A15" s="8"/>
      <c r="B15" s="6"/>
      <c r="C15" s="6"/>
      <c r="D15" s="6"/>
      <c r="E15" s="6"/>
      <c r="F15" s="6"/>
      <c r="G15" s="6"/>
      <c r="H15" s="6"/>
      <c r="I15" s="8"/>
      <c r="O15" s="17"/>
    </row>
    <row r="16" spans="1:15" s="15" customFormat="1">
      <c r="A16" s="8"/>
      <c r="B16" s="6"/>
      <c r="C16" s="6"/>
      <c r="D16" s="6"/>
      <c r="E16" s="6"/>
      <c r="F16" s="6"/>
      <c r="G16" s="6"/>
      <c r="H16" s="6"/>
      <c r="I16" s="8"/>
      <c r="O16" s="17"/>
    </row>
    <row r="17" spans="1:15" s="15" customFormat="1">
      <c r="A17" s="8"/>
      <c r="B17" s="6"/>
      <c r="C17" s="6"/>
      <c r="D17" s="6"/>
      <c r="E17" s="6"/>
      <c r="F17" s="6"/>
      <c r="G17" s="6"/>
      <c r="H17" s="6"/>
      <c r="I17" s="8"/>
      <c r="O17" s="17"/>
    </row>
    <row r="18" spans="1:15" s="15" customFormat="1">
      <c r="A18" s="8"/>
      <c r="B18" s="6"/>
      <c r="C18" s="6"/>
      <c r="D18" s="6"/>
      <c r="E18" s="6"/>
      <c r="F18" s="6"/>
      <c r="G18" s="6"/>
      <c r="H18" s="6"/>
      <c r="I18" s="8"/>
      <c r="O18" s="17"/>
    </row>
    <row r="19" spans="1:15" s="15" customFormat="1">
      <c r="A19" s="8"/>
      <c r="B19" s="6"/>
      <c r="C19" s="6"/>
      <c r="D19" s="6"/>
      <c r="E19" s="6"/>
      <c r="F19" s="6"/>
      <c r="G19" s="6"/>
      <c r="H19" s="6"/>
      <c r="I19" s="8"/>
      <c r="L19" s="17"/>
    </row>
    <row r="20" spans="1:15" s="15" customFormat="1">
      <c r="A20" s="8"/>
      <c r="B20" s="6"/>
      <c r="C20" s="6"/>
      <c r="D20" s="6"/>
      <c r="E20" s="6"/>
      <c r="F20" s="6"/>
      <c r="G20" s="6"/>
      <c r="H20" s="6"/>
      <c r="I20" s="8"/>
      <c r="L20" s="17"/>
    </row>
    <row r="21" spans="1:15">
      <c r="A21" s="6"/>
      <c r="B21" s="6"/>
      <c r="C21" s="6"/>
      <c r="D21" s="6"/>
      <c r="E21" s="6"/>
      <c r="F21" s="6"/>
      <c r="G21" s="6"/>
      <c r="H21" s="6"/>
      <c r="I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</row>
    <row r="23" spans="1:15">
      <c r="A23" s="6"/>
      <c r="B23" s="6"/>
      <c r="C23" s="6"/>
      <c r="D23" s="6"/>
      <c r="E23" s="6"/>
      <c r="F23" s="6"/>
      <c r="G23" s="6"/>
      <c r="H23" s="6"/>
      <c r="I23" s="6"/>
    </row>
    <row r="24" spans="1:15">
      <c r="A24" s="6"/>
      <c r="B24" s="6"/>
      <c r="C24" s="6"/>
      <c r="D24" s="6"/>
      <c r="E24" s="6"/>
      <c r="F24" s="6"/>
      <c r="G24" s="6"/>
      <c r="H24" s="6"/>
      <c r="I24" s="6"/>
    </row>
    <row r="25" spans="1:15">
      <c r="A25" s="6"/>
      <c r="B25" s="6"/>
      <c r="C25" s="6"/>
      <c r="D25" s="6"/>
      <c r="E25" s="6"/>
      <c r="F25" s="6"/>
      <c r="G25" s="6"/>
      <c r="H25" s="6"/>
      <c r="I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</row>
    <row r="30" spans="1:15">
      <c r="A30" s="6"/>
      <c r="B30" s="6"/>
      <c r="C30" s="9"/>
      <c r="D30" s="9"/>
      <c r="E30" s="20"/>
      <c r="F30" s="10"/>
      <c r="H30" s="6"/>
      <c r="I30" s="6"/>
    </row>
    <row r="31" spans="1:15">
      <c r="A31" s="6"/>
      <c r="B31" s="6"/>
      <c r="E31" s="6"/>
      <c r="F31" s="7"/>
      <c r="G31" s="7"/>
      <c r="H31" s="6"/>
      <c r="I31" s="6"/>
    </row>
    <row r="32" spans="1:15">
      <c r="C32" s="13"/>
      <c r="D32" s="13"/>
      <c r="I32" s="6"/>
    </row>
  </sheetData>
  <mergeCells count="4">
    <mergeCell ref="B2:H2"/>
    <mergeCell ref="C6:D6"/>
    <mergeCell ref="C7:D7"/>
    <mergeCell ref="C8:D8"/>
  </mergeCells>
  <pageMargins left="0.78740157480314965" right="0.59055118110236227" top="0.98425196850393704" bottom="0.59055118110236227" header="0.19685039370078741" footer="0.31496062992125984"/>
  <pageSetup paperSize="9" scale="90" fitToHeight="3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view="pageBreakPreview" zoomScaleNormal="100" zoomScaleSheetLayoutView="100" workbookViewId="0">
      <selection activeCell="H6" sqref="H6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3.85546875" style="1" customWidth="1"/>
    <col min="4" max="4" width="11.42578125" style="1" customWidth="1"/>
    <col min="5" max="5" width="11.7109375" style="1" customWidth="1"/>
    <col min="6" max="6" width="7.5703125" customWidth="1"/>
    <col min="7" max="7" width="8.85546875" style="1" customWidth="1"/>
    <col min="8" max="8" width="10.85546875" style="1" customWidth="1"/>
    <col min="9" max="9" width="12.42578125" style="1" customWidth="1"/>
    <col min="10" max="10" width="6" style="1" customWidth="1"/>
    <col min="11" max="11" width="11.42578125" style="1"/>
    <col min="13" max="16384" width="11.42578125" style="1"/>
  </cols>
  <sheetData>
    <row r="1" spans="1:13">
      <c r="A1" s="6"/>
      <c r="B1" s="6"/>
      <c r="C1" s="6"/>
      <c r="D1" s="6"/>
      <c r="E1" s="6"/>
      <c r="F1" s="7"/>
      <c r="G1" s="6"/>
      <c r="H1" s="6"/>
      <c r="I1" s="6"/>
      <c r="J1" s="6"/>
    </row>
    <row r="2" spans="1:13" ht="18">
      <c r="A2" s="12" t="str">
        <f>+'Resumen cómputo'!B5</f>
        <v>A</v>
      </c>
      <c r="B2" s="176" t="str">
        <f>'Resumen cómputo'!D5</f>
        <v>Elementos estructurales</v>
      </c>
      <c r="C2" s="176"/>
      <c r="D2" s="176"/>
      <c r="E2" s="176"/>
      <c r="F2" s="176"/>
      <c r="G2" s="176"/>
      <c r="H2" s="176"/>
      <c r="I2" s="176"/>
      <c r="J2" s="176"/>
    </row>
    <row r="3" spans="1:13">
      <c r="A3" s="6"/>
      <c r="B3" s="6"/>
      <c r="C3" s="6"/>
      <c r="D3" s="6"/>
      <c r="E3" s="6"/>
      <c r="F3" s="7"/>
      <c r="G3" s="6"/>
      <c r="H3" s="6"/>
      <c r="I3" s="6"/>
      <c r="J3" s="6"/>
    </row>
    <row r="4" spans="1:13" ht="15.75">
      <c r="A4" s="6"/>
      <c r="B4" s="16">
        <f>'Resumen cómputo'!C10</f>
        <v>3</v>
      </c>
      <c r="C4" s="16" t="str">
        <f>+VLOOKUP(B4,'Resumen cómputo'!$C$6:$F$18,2)</f>
        <v>Cabezales de H°A° (H-25)</v>
      </c>
      <c r="D4" s="5"/>
      <c r="E4" s="5"/>
      <c r="F4" s="5"/>
      <c r="G4" s="5"/>
      <c r="H4" s="5"/>
      <c r="I4" s="5"/>
      <c r="J4" s="5"/>
      <c r="M4" s="2"/>
    </row>
    <row r="5" spans="1:13" ht="12" customHeight="1" thickBot="1">
      <c r="A5" s="6"/>
      <c r="B5" s="6"/>
      <c r="C5" s="6"/>
      <c r="D5" s="6"/>
      <c r="E5" s="6"/>
      <c r="F5" s="7"/>
      <c r="G5" s="6"/>
      <c r="H5" s="6"/>
      <c r="I5" s="6"/>
      <c r="J5" s="6"/>
    </row>
    <row r="6" spans="1:13" ht="56.25" customHeight="1">
      <c r="A6" s="6"/>
      <c r="B6" s="6"/>
      <c r="C6" s="168" t="s">
        <v>46</v>
      </c>
      <c r="D6" s="21" t="s">
        <v>23</v>
      </c>
      <c r="E6" s="170" t="s">
        <v>66</v>
      </c>
      <c r="F6" s="171"/>
      <c r="G6" s="21" t="s">
        <v>86</v>
      </c>
      <c r="H6" s="21" t="s">
        <v>24</v>
      </c>
      <c r="I6" s="22" t="s">
        <v>25</v>
      </c>
      <c r="J6" s="6"/>
    </row>
    <row r="7" spans="1:13" s="19" customFormat="1" ht="15.75" thickBot="1">
      <c r="A7" s="24"/>
      <c r="B7" s="24"/>
      <c r="C7" s="169"/>
      <c r="D7" s="28">
        <v>6</v>
      </c>
      <c r="E7" s="172">
        <v>0.88</v>
      </c>
      <c r="F7" s="173"/>
      <c r="G7" s="28">
        <v>0.5</v>
      </c>
      <c r="H7" s="65">
        <f>+G7*E7</f>
        <v>0.44</v>
      </c>
      <c r="I7" s="34">
        <f>H7*D7</f>
        <v>2.64</v>
      </c>
      <c r="J7" s="24"/>
      <c r="L7" s="18"/>
    </row>
    <row r="8" spans="1:13" ht="16.5" thickBot="1">
      <c r="A8" s="6"/>
      <c r="B8" s="6"/>
      <c r="C8" s="35"/>
      <c r="D8" s="27"/>
      <c r="E8" s="27"/>
      <c r="F8" s="27"/>
      <c r="G8" s="35"/>
      <c r="H8" s="35"/>
      <c r="I8" s="39">
        <f>SUM(I7:I7)</f>
        <v>2.64</v>
      </c>
      <c r="J8" s="6"/>
    </row>
    <row r="9" spans="1:13" ht="29.25" customHeight="1">
      <c r="A9" s="6"/>
      <c r="B9" s="6"/>
      <c r="C9" s="6"/>
      <c r="D9" s="27"/>
      <c r="E9" s="27"/>
      <c r="F9" s="7"/>
      <c r="G9" s="6"/>
      <c r="H9" s="6"/>
      <c r="I9" s="6"/>
      <c r="J9" s="6"/>
    </row>
    <row r="10" spans="1:13" ht="15.75" customHeight="1">
      <c r="A10" s="6"/>
      <c r="B10" s="6"/>
      <c r="C10" s="6"/>
      <c r="D10" s="72"/>
      <c r="E10" s="72"/>
      <c r="F10" s="72"/>
      <c r="G10" s="72"/>
      <c r="H10" s="72"/>
      <c r="I10" s="72"/>
      <c r="J10" s="72"/>
      <c r="K10" s="72"/>
    </row>
    <row r="11" spans="1:13" ht="15" customHeight="1">
      <c r="A11" s="6"/>
      <c r="B11" s="6"/>
      <c r="C11" s="6"/>
      <c r="D11" s="72"/>
      <c r="E11" s="72"/>
      <c r="F11" s="72"/>
      <c r="G11" s="72"/>
      <c r="H11" s="72"/>
      <c r="I11" s="72"/>
      <c r="J11" s="72"/>
      <c r="K11" s="72"/>
    </row>
    <row r="12" spans="1:13" ht="15" customHeight="1">
      <c r="A12" s="6"/>
      <c r="B12" s="6"/>
      <c r="C12" s="6"/>
      <c r="D12" s="72"/>
      <c r="E12" s="72"/>
      <c r="F12" s="72"/>
      <c r="G12" s="72"/>
      <c r="H12" s="72"/>
      <c r="I12" s="72"/>
      <c r="J12" s="72"/>
      <c r="K12" s="72"/>
    </row>
    <row r="13" spans="1:13" ht="15" customHeight="1">
      <c r="A13" s="6"/>
      <c r="B13" s="6"/>
      <c r="C13" s="6"/>
      <c r="D13" s="72"/>
      <c r="E13" s="72"/>
      <c r="F13" s="72"/>
      <c r="G13" s="72"/>
      <c r="H13" s="72"/>
      <c r="I13" s="72"/>
      <c r="J13" s="72"/>
      <c r="K13" s="72"/>
    </row>
    <row r="14" spans="1:13" ht="15" customHeight="1">
      <c r="A14" s="6"/>
      <c r="B14" s="6"/>
      <c r="C14" s="6"/>
      <c r="D14" s="72"/>
      <c r="E14" s="72"/>
      <c r="F14" s="72"/>
      <c r="G14" s="72"/>
      <c r="H14" s="72"/>
      <c r="I14" s="72"/>
      <c r="J14" s="72"/>
      <c r="K14" s="72"/>
    </row>
    <row r="15" spans="1:13">
      <c r="A15" s="6"/>
      <c r="B15" s="6"/>
      <c r="C15" s="6"/>
      <c r="D15" s="6"/>
      <c r="E15" s="6"/>
      <c r="F15" s="7"/>
      <c r="G15" s="6"/>
      <c r="H15" s="6"/>
      <c r="I15" s="6"/>
    </row>
    <row r="16" spans="1:13">
      <c r="A16" s="6"/>
      <c r="B16" s="6"/>
      <c r="C16" s="6"/>
      <c r="D16" s="6"/>
      <c r="E16" s="6"/>
      <c r="F16" s="7"/>
      <c r="G16" s="6"/>
      <c r="H16" s="6"/>
      <c r="I16" s="6"/>
    </row>
    <row r="17" spans="1:9">
      <c r="A17" s="6"/>
      <c r="B17" s="6"/>
      <c r="C17" s="6"/>
      <c r="D17" s="6"/>
      <c r="E17" s="6"/>
      <c r="F17" s="7"/>
      <c r="G17" s="6"/>
      <c r="H17" s="6"/>
      <c r="I17" s="6"/>
    </row>
  </sheetData>
  <mergeCells count="4">
    <mergeCell ref="B2:J2"/>
    <mergeCell ref="C6:C7"/>
    <mergeCell ref="E6:F6"/>
    <mergeCell ref="E7:F7"/>
  </mergeCells>
  <pageMargins left="0.78740157480314965" right="0.59055118110236227" top="0.98425196850393704" bottom="0.59055118110236227" header="0.19685039370078741" footer="0.31496062992125984"/>
  <pageSetup paperSize="9" fitToHeight="3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view="pageBreakPreview" zoomScaleNormal="100" zoomScaleSheetLayoutView="100" workbookViewId="0">
      <selection activeCell="C6" sqref="C6:I8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3.85546875" style="1" customWidth="1"/>
    <col min="4" max="4" width="11" style="1" customWidth="1"/>
    <col min="5" max="5" width="8" customWidth="1"/>
    <col min="6" max="6" width="7.5703125" customWidth="1"/>
    <col min="7" max="7" width="11.5703125" style="1" customWidth="1"/>
    <col min="8" max="8" width="13.42578125" style="1" customWidth="1"/>
    <col min="9" max="9" width="12.42578125" style="1" customWidth="1"/>
    <col min="10" max="10" width="6" style="1" customWidth="1"/>
    <col min="11" max="11" width="11.42578125" style="1"/>
    <col min="13" max="16384" width="11.42578125" style="1"/>
  </cols>
  <sheetData>
    <row r="1" spans="1:13">
      <c r="A1" s="6"/>
      <c r="B1" s="6"/>
      <c r="C1" s="6"/>
      <c r="D1" s="6"/>
      <c r="E1" s="7"/>
      <c r="F1" s="7"/>
      <c r="G1" s="6"/>
      <c r="H1" s="6"/>
      <c r="I1" s="6"/>
      <c r="J1" s="6"/>
    </row>
    <row r="2" spans="1:13" ht="18">
      <c r="A2" s="12" t="str">
        <f>+'Resumen cómputo'!B5</f>
        <v>A</v>
      </c>
      <c r="B2" s="174" t="str">
        <f>'Resumen cómputo'!D5</f>
        <v>Elementos estructurales</v>
      </c>
      <c r="C2" s="174"/>
      <c r="D2" s="174"/>
      <c r="E2" s="174"/>
      <c r="F2" s="174"/>
      <c r="G2" s="174"/>
      <c r="H2" s="174"/>
      <c r="I2" s="174"/>
      <c r="J2" s="23"/>
    </row>
    <row r="3" spans="1:13">
      <c r="A3" s="6"/>
      <c r="B3" s="6"/>
      <c r="C3" s="6"/>
      <c r="D3" s="6"/>
      <c r="E3" s="7"/>
      <c r="F3" s="7"/>
      <c r="G3" s="6"/>
      <c r="H3" s="6"/>
      <c r="I3" s="6"/>
      <c r="J3" s="6"/>
    </row>
    <row r="4" spans="1:13" ht="15.75">
      <c r="A4" s="6"/>
      <c r="B4" s="16">
        <v>4</v>
      </c>
      <c r="C4" s="16" t="str">
        <f>+VLOOKUP(B4,'Resumen cómputo'!$C$6:$F$18,2)</f>
        <v>Columnas cortas de H°A° (H-25)</v>
      </c>
      <c r="D4" s="5"/>
      <c r="E4" s="5"/>
      <c r="F4" s="5"/>
      <c r="G4" s="5"/>
      <c r="H4" s="5"/>
      <c r="I4" s="5"/>
      <c r="J4" s="5"/>
      <c r="M4" s="2"/>
    </row>
    <row r="5" spans="1:13" ht="12" customHeight="1" thickBot="1">
      <c r="A5" s="6"/>
      <c r="B5" s="6"/>
      <c r="C5" s="6"/>
      <c r="D5" s="6"/>
      <c r="E5" s="7"/>
      <c r="F5" s="7"/>
      <c r="G5" s="6"/>
      <c r="H5" s="6"/>
      <c r="I5" s="6"/>
      <c r="J5" s="6"/>
    </row>
    <row r="6" spans="1:13" ht="47.25">
      <c r="A6" s="6"/>
      <c r="B6" s="6"/>
      <c r="C6" s="154" t="s">
        <v>38</v>
      </c>
      <c r="D6" s="21" t="s">
        <v>23</v>
      </c>
      <c r="E6" s="21" t="s">
        <v>22</v>
      </c>
      <c r="F6" s="21" t="s">
        <v>21</v>
      </c>
      <c r="G6" s="21" t="s">
        <v>15</v>
      </c>
      <c r="H6" s="21" t="s">
        <v>24</v>
      </c>
      <c r="I6" s="22" t="s">
        <v>25</v>
      </c>
      <c r="J6" s="6"/>
    </row>
    <row r="7" spans="1:13" s="19" customFormat="1" ht="20.100000000000001" customHeight="1" thickBot="1">
      <c r="A7" s="24"/>
      <c r="B7" s="24"/>
      <c r="C7" s="155"/>
      <c r="D7" s="28">
        <v>6</v>
      </c>
      <c r="E7" s="28">
        <v>0.13</v>
      </c>
      <c r="F7" s="29">
        <v>0.5</v>
      </c>
      <c r="G7" s="28">
        <v>0.6</v>
      </c>
      <c r="H7" s="33">
        <f>G7*F7*E7</f>
        <v>3.9E-2</v>
      </c>
      <c r="I7" s="34">
        <f>H7*D7</f>
        <v>0.23399999999999999</v>
      </c>
      <c r="J7" s="24"/>
      <c r="L7" s="18"/>
    </row>
    <row r="8" spans="1:13" ht="16.5" thickBot="1">
      <c r="A8" s="6"/>
      <c r="B8" s="6"/>
      <c r="C8" s="35"/>
      <c r="D8" s="27"/>
      <c r="E8" s="27"/>
      <c r="F8" s="36"/>
      <c r="G8" s="35"/>
      <c r="H8" s="35"/>
      <c r="I8" s="37">
        <f>SUM(I7:I7)</f>
        <v>0.23399999999999999</v>
      </c>
      <c r="J8" s="6"/>
    </row>
    <row r="9" spans="1:13" ht="15.75">
      <c r="A9" s="6"/>
      <c r="B9" s="6"/>
      <c r="C9" s="6"/>
      <c r="D9" s="27"/>
      <c r="E9" s="7"/>
      <c r="F9" s="7"/>
      <c r="G9" s="6"/>
      <c r="H9" s="6"/>
      <c r="I9" s="6"/>
      <c r="J9" s="6"/>
    </row>
    <row r="10" spans="1:13">
      <c r="A10" s="6"/>
      <c r="B10" s="6"/>
      <c r="C10" s="6"/>
      <c r="D10" s="6"/>
      <c r="E10" s="7"/>
      <c r="F10" s="7"/>
      <c r="G10" s="6"/>
      <c r="H10" s="6"/>
      <c r="I10" s="6"/>
      <c r="J10" s="6"/>
    </row>
    <row r="11" spans="1:13">
      <c r="A11" s="6"/>
      <c r="B11" s="6"/>
      <c r="C11" s="6"/>
      <c r="D11" s="6"/>
      <c r="E11" s="7"/>
      <c r="F11" s="7"/>
      <c r="G11" s="6"/>
      <c r="H11" s="6"/>
      <c r="I11" s="6"/>
      <c r="J11" s="6"/>
    </row>
    <row r="12" spans="1:13">
      <c r="A12" s="6"/>
      <c r="B12" s="6"/>
      <c r="C12" s="6"/>
      <c r="D12" s="6"/>
      <c r="E12" s="7"/>
      <c r="F12" s="7"/>
      <c r="G12" s="6"/>
      <c r="H12" s="6"/>
      <c r="I12" s="6"/>
      <c r="J12" s="6"/>
    </row>
    <row r="13" spans="1:13">
      <c r="A13" s="6"/>
      <c r="B13" s="6"/>
      <c r="C13" s="6"/>
      <c r="D13" s="6"/>
      <c r="E13" s="7"/>
      <c r="F13" s="7"/>
      <c r="G13" s="6"/>
      <c r="H13" s="6"/>
      <c r="I13" s="6"/>
      <c r="J13" s="6"/>
    </row>
    <row r="14" spans="1:13">
      <c r="A14" s="6"/>
      <c r="B14" s="6"/>
      <c r="C14" s="6"/>
      <c r="D14" s="6"/>
      <c r="E14" s="7"/>
      <c r="F14" s="7"/>
      <c r="G14" s="6"/>
      <c r="H14" s="6"/>
      <c r="I14" s="6"/>
      <c r="J14" s="6"/>
    </row>
  </sheetData>
  <mergeCells count="2">
    <mergeCell ref="C6:C7"/>
    <mergeCell ref="B2:I2"/>
  </mergeCells>
  <pageMargins left="0.78740157480314965" right="0.59055118110236227" top="0.98425196850393704" bottom="0.59055118110236227" header="0.19685039370078741" footer="0.31496062992125984"/>
  <pageSetup paperSize="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view="pageBreakPreview" zoomScaleNormal="100" zoomScaleSheetLayoutView="100" workbookViewId="0">
      <selection activeCell="M21" sqref="M21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5.7109375" style="1" customWidth="1"/>
    <col min="4" max="4" width="12.42578125" style="1" customWidth="1"/>
    <col min="5" max="5" width="12.28515625" style="1" customWidth="1"/>
    <col min="6" max="6" width="11" customWidth="1"/>
    <col min="7" max="7" width="13.85546875" style="1" customWidth="1"/>
    <col min="8" max="8" width="11.5703125" style="1" customWidth="1"/>
    <col min="9" max="9" width="11.28515625" style="1" customWidth="1"/>
    <col min="10" max="10" width="21.140625" style="1" customWidth="1"/>
    <col min="12" max="16384" width="11.42578125" style="1"/>
  </cols>
  <sheetData>
    <row r="1" spans="1:14">
      <c r="A1" s="6"/>
      <c r="B1" s="6"/>
      <c r="C1" s="6"/>
      <c r="D1" s="6"/>
      <c r="E1" s="6"/>
      <c r="F1" s="7"/>
      <c r="G1" s="6"/>
      <c r="H1" s="6"/>
    </row>
    <row r="2" spans="1:14" ht="18">
      <c r="A2" s="12" t="str">
        <f>+'Resumen cómputo'!B5</f>
        <v>A</v>
      </c>
      <c r="B2" s="176" t="str">
        <f>+'Resumen cómputo'!D5</f>
        <v>Elementos estructurales</v>
      </c>
      <c r="C2" s="176"/>
      <c r="D2" s="176"/>
      <c r="E2" s="176"/>
      <c r="F2" s="176"/>
      <c r="G2" s="23"/>
      <c r="H2" s="23"/>
      <c r="I2" s="23"/>
    </row>
    <row r="3" spans="1:14">
      <c r="A3" s="6"/>
      <c r="B3" s="6"/>
      <c r="C3" s="6"/>
      <c r="D3" s="6"/>
      <c r="E3" s="6"/>
      <c r="F3" s="7"/>
      <c r="G3" s="6"/>
      <c r="H3" s="6"/>
      <c r="I3" s="6"/>
    </row>
    <row r="4" spans="1:14" ht="15.75">
      <c r="A4" s="6"/>
      <c r="B4" s="16">
        <f>'Resumen cómputo'!C12</f>
        <v>5</v>
      </c>
      <c r="C4" s="16" t="str">
        <f>+VLOOKUP(B4,'Resumen cómputo'!$C$6:$F$18,2)</f>
        <v>Perfiles de acero F-24</v>
      </c>
      <c r="D4" s="5"/>
      <c r="E4" s="5"/>
      <c r="F4" s="5"/>
      <c r="G4" s="5"/>
      <c r="H4" s="5"/>
      <c r="I4" s="5"/>
      <c r="L4" s="2"/>
    </row>
    <row r="5" spans="1:14" ht="16.5" thickBot="1">
      <c r="A5" s="6"/>
      <c r="B5" s="16" t="s">
        <v>57</v>
      </c>
      <c r="C5" s="16" t="str">
        <f>+VLOOKUP(B5,'Resumen cómputo'!$C$6:$F$18,2)</f>
        <v>IPN 200</v>
      </c>
      <c r="D5" s="5"/>
      <c r="E5" s="5"/>
      <c r="F5" s="5"/>
      <c r="G5" s="5"/>
      <c r="H5" s="5"/>
      <c r="I5" s="5"/>
      <c r="L5" s="2"/>
    </row>
    <row r="6" spans="1:14" ht="47.25">
      <c r="A6" s="6"/>
      <c r="B6" s="6"/>
      <c r="C6" s="162" t="s">
        <v>42</v>
      </c>
      <c r="D6" s="163"/>
      <c r="E6" s="100" t="s">
        <v>17</v>
      </c>
      <c r="F6" s="166" t="s">
        <v>41</v>
      </c>
      <c r="G6" s="101" t="s">
        <v>27</v>
      </c>
      <c r="H6" s="102" t="s">
        <v>79</v>
      </c>
      <c r="I6" s="5"/>
    </row>
    <row r="7" spans="1:14" ht="15.75">
      <c r="A7" s="6"/>
      <c r="B7" s="6"/>
      <c r="C7" s="164"/>
      <c r="D7" s="165"/>
      <c r="E7" s="108" t="s">
        <v>29</v>
      </c>
      <c r="F7" s="167"/>
      <c r="G7" s="109" t="s">
        <v>28</v>
      </c>
      <c r="H7" s="110" t="s">
        <v>28</v>
      </c>
      <c r="I7" s="5"/>
    </row>
    <row r="8" spans="1:14" ht="24.75" customHeight="1" thickBot="1">
      <c r="A8" s="6"/>
      <c r="B8" s="6"/>
      <c r="C8" s="156" t="s">
        <v>40</v>
      </c>
      <c r="D8" s="157"/>
      <c r="E8" s="105">
        <v>3</v>
      </c>
      <c r="F8" s="129">
        <v>200</v>
      </c>
      <c r="G8" s="106">
        <v>2.95</v>
      </c>
      <c r="H8" s="107">
        <f>G8*E8</f>
        <v>8.8500000000000014</v>
      </c>
      <c r="I8" s="5"/>
    </row>
    <row r="9" spans="1:14" s="15" customFormat="1" ht="20.100000000000001" customHeight="1" thickBot="1">
      <c r="A9" s="8"/>
      <c r="B9" s="8"/>
      <c r="C9" s="75"/>
      <c r="D9" s="8"/>
      <c r="E9" s="75"/>
      <c r="F9" s="75"/>
      <c r="G9" s="75"/>
      <c r="H9" s="104">
        <f>SUM(H8:H8)</f>
        <v>8.8500000000000014</v>
      </c>
      <c r="I9" s="5"/>
      <c r="K9" s="17"/>
    </row>
    <row r="10" spans="1:14" s="15" customFormat="1" ht="15" customHeight="1" thickBot="1">
      <c r="A10" s="8"/>
      <c r="B10" s="16" t="s">
        <v>58</v>
      </c>
      <c r="C10" s="16" t="str">
        <f>+VLOOKUP(B10,'Resumen cómputo'!$C$6:$F$18,2)</f>
        <v>IPN 120</v>
      </c>
      <c r="D10" s="8"/>
      <c r="E10" s="75"/>
      <c r="F10" s="75"/>
      <c r="G10" s="75"/>
      <c r="H10" s="45"/>
      <c r="I10" s="5"/>
      <c r="K10" s="17"/>
    </row>
    <row r="11" spans="1:14" s="15" customFormat="1" ht="47.25">
      <c r="A11" s="8"/>
      <c r="B11" s="6"/>
      <c r="C11" s="162" t="s">
        <v>42</v>
      </c>
      <c r="D11" s="163"/>
      <c r="E11" s="40" t="s">
        <v>17</v>
      </c>
      <c r="F11" s="177" t="s">
        <v>41</v>
      </c>
      <c r="G11" s="41" t="s">
        <v>27</v>
      </c>
      <c r="H11" s="42" t="s">
        <v>78</v>
      </c>
      <c r="I11" s="8"/>
      <c r="N11" s="17"/>
    </row>
    <row r="12" spans="1:14" s="15" customFormat="1" ht="15.75">
      <c r="A12" s="8"/>
      <c r="B12" s="6"/>
      <c r="C12" s="164"/>
      <c r="D12" s="165"/>
      <c r="E12" s="115" t="s">
        <v>29</v>
      </c>
      <c r="F12" s="178"/>
      <c r="G12" s="116" t="s">
        <v>28</v>
      </c>
      <c r="H12" s="110" t="s">
        <v>28</v>
      </c>
      <c r="I12" s="8"/>
      <c r="N12" s="17"/>
    </row>
    <row r="13" spans="1:14" s="15" customFormat="1" ht="17.25" customHeight="1" thickBot="1">
      <c r="A13" s="8"/>
      <c r="B13" s="6"/>
      <c r="C13" s="156" t="s">
        <v>43</v>
      </c>
      <c r="D13" s="157"/>
      <c r="E13" s="111">
        <v>2</v>
      </c>
      <c r="F13" s="112">
        <v>120</v>
      </c>
      <c r="G13" s="113">
        <v>3</v>
      </c>
      <c r="H13" s="114">
        <f>G13*E13</f>
        <v>6</v>
      </c>
      <c r="N13" s="17"/>
    </row>
    <row r="14" spans="1:14" s="15" customFormat="1" ht="16.5" thickBot="1">
      <c r="A14" s="8"/>
      <c r="B14" s="6"/>
      <c r="C14" s="74"/>
      <c r="D14" s="8"/>
      <c r="E14" s="74"/>
      <c r="F14" s="74"/>
      <c r="G14" s="74"/>
      <c r="H14" s="49">
        <f>SUM(H13:H13)</f>
        <v>6</v>
      </c>
      <c r="N14" s="17"/>
    </row>
    <row r="15" spans="1:14" s="15" customFormat="1">
      <c r="A15" s="8"/>
      <c r="B15" s="6"/>
      <c r="C15" s="6"/>
      <c r="D15" s="6"/>
      <c r="E15" s="6"/>
      <c r="F15" s="6"/>
      <c r="G15" s="6"/>
      <c r="H15" s="8"/>
      <c r="N15" s="17"/>
    </row>
    <row r="16" spans="1:14" s="15" customFormat="1">
      <c r="A16" s="8"/>
      <c r="B16" s="6"/>
      <c r="C16" s="6"/>
      <c r="D16" s="6"/>
      <c r="E16" s="6"/>
      <c r="F16" s="6"/>
      <c r="G16" s="6"/>
      <c r="H16" s="8"/>
      <c r="N16" s="17"/>
    </row>
    <row r="17" spans="1:11" s="15" customFormat="1">
      <c r="A17" s="8"/>
      <c r="B17" s="6"/>
      <c r="C17" s="6"/>
      <c r="D17" s="6"/>
      <c r="E17" s="6"/>
      <c r="F17" s="6"/>
      <c r="G17" s="6"/>
      <c r="H17" s="8"/>
      <c r="K17" s="17"/>
    </row>
    <row r="18" spans="1:11" s="15" customFormat="1">
      <c r="A18" s="8"/>
      <c r="B18" s="6"/>
      <c r="C18" s="6"/>
      <c r="D18" s="6"/>
      <c r="E18" s="6"/>
      <c r="F18" s="6"/>
      <c r="G18" s="6"/>
      <c r="H18" s="8"/>
      <c r="K18" s="17"/>
    </row>
    <row r="19" spans="1:11">
      <c r="A19" s="6"/>
      <c r="B19" s="6"/>
      <c r="C19" s="6"/>
      <c r="D19" s="6"/>
      <c r="E19" s="6"/>
      <c r="F19" s="6"/>
      <c r="G19" s="6"/>
      <c r="H19" s="6"/>
    </row>
    <row r="20" spans="1:11">
      <c r="A20" s="6"/>
      <c r="B20" s="6"/>
      <c r="C20" s="6"/>
      <c r="D20" s="6"/>
      <c r="E20" s="6"/>
      <c r="F20" s="6"/>
      <c r="G20" s="6"/>
      <c r="H20" s="6"/>
    </row>
    <row r="21" spans="1:11">
      <c r="A21" s="6"/>
      <c r="B21" s="6"/>
      <c r="C21" s="6"/>
      <c r="D21" s="6"/>
      <c r="E21" s="6"/>
      <c r="F21" s="6"/>
      <c r="G21" s="6"/>
      <c r="H21" s="6"/>
    </row>
    <row r="22" spans="1:11">
      <c r="A22" s="6"/>
      <c r="B22" s="6"/>
      <c r="C22" s="6"/>
      <c r="D22" s="6"/>
      <c r="E22" s="6"/>
      <c r="F22" s="6"/>
      <c r="G22" s="6"/>
      <c r="H22" s="6"/>
    </row>
    <row r="23" spans="1:11">
      <c r="A23" s="6"/>
      <c r="B23" s="6"/>
      <c r="C23" s="6"/>
      <c r="D23" s="6"/>
      <c r="E23" s="6"/>
      <c r="F23" s="6"/>
      <c r="G23" s="6"/>
      <c r="H23" s="6"/>
    </row>
    <row r="24" spans="1:11">
      <c r="A24" s="6"/>
      <c r="B24" s="6"/>
      <c r="C24" s="6"/>
      <c r="D24" s="6"/>
      <c r="E24" s="6"/>
      <c r="F24" s="6"/>
      <c r="G24" s="6"/>
      <c r="H24" s="6"/>
    </row>
    <row r="25" spans="1:11">
      <c r="A25" s="6"/>
      <c r="B25" s="6"/>
      <c r="C25" s="6"/>
      <c r="D25" s="6"/>
      <c r="E25" s="6"/>
      <c r="F25" s="6"/>
      <c r="G25" s="6"/>
      <c r="H25" s="6"/>
    </row>
    <row r="26" spans="1:11">
      <c r="A26" s="6"/>
      <c r="B26" s="6"/>
      <c r="C26" s="6"/>
      <c r="D26" s="6"/>
      <c r="E26" s="6"/>
      <c r="F26" s="6"/>
      <c r="G26" s="6"/>
      <c r="H26" s="6"/>
    </row>
    <row r="27" spans="1:11">
      <c r="A27" s="6"/>
      <c r="B27" s="6"/>
      <c r="C27" s="6"/>
      <c r="D27" s="6"/>
      <c r="E27" s="6"/>
      <c r="F27" s="6"/>
      <c r="G27" s="6"/>
      <c r="H27" s="6"/>
    </row>
    <row r="28" spans="1:11">
      <c r="A28" s="6"/>
      <c r="B28" s="6"/>
      <c r="C28" s="9"/>
      <c r="D28" s="9"/>
      <c r="E28" s="20"/>
      <c r="F28" s="10"/>
      <c r="G28" s="6"/>
      <c r="H28" s="6"/>
    </row>
    <row r="29" spans="1:11">
      <c r="A29" s="6"/>
      <c r="B29" s="6"/>
      <c r="E29" s="6"/>
      <c r="F29" s="7"/>
      <c r="G29" s="6"/>
      <c r="H29" s="6"/>
    </row>
    <row r="30" spans="1:11">
      <c r="C30" s="13"/>
      <c r="D30" s="13"/>
      <c r="G30" s="6"/>
      <c r="H30" s="6"/>
    </row>
  </sheetData>
  <mergeCells count="7">
    <mergeCell ref="C13:D13"/>
    <mergeCell ref="B2:F2"/>
    <mergeCell ref="F6:F7"/>
    <mergeCell ref="F11:F12"/>
    <mergeCell ref="C6:D7"/>
    <mergeCell ref="C8:D8"/>
    <mergeCell ref="C11:D12"/>
  </mergeCells>
  <pageMargins left="0.78740157480314965" right="0.59055118110236227" top="0.98425196850393704" bottom="0.59055118110236227" header="0.19685039370078741" footer="0.31496062992125984"/>
  <pageSetup paperSize="9" fitToHeight="3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view="pageBreakPreview" zoomScaleNormal="100" zoomScaleSheetLayoutView="100" workbookViewId="0">
      <selection activeCell="H8" sqref="H8"/>
    </sheetView>
  </sheetViews>
  <sheetFormatPr baseColWidth="10" defaultRowHeight="15"/>
  <cols>
    <col min="1" max="1" width="3.5703125" style="1" bestFit="1" customWidth="1"/>
    <col min="2" max="2" width="4.85546875" style="1" bestFit="1" customWidth="1"/>
    <col min="3" max="3" width="14" style="1" customWidth="1"/>
    <col min="4" max="4" width="10.28515625" style="1" customWidth="1"/>
    <col min="5" max="5" width="12.42578125" style="1" customWidth="1"/>
    <col min="6" max="6" width="12.28515625" style="1" customWidth="1"/>
    <col min="7" max="7" width="11" customWidth="1"/>
    <col min="8" max="8" width="11.85546875" style="1" customWidth="1"/>
    <col min="9" max="9" width="11.5703125" style="1" customWidth="1"/>
    <col min="10" max="10" width="11.28515625" style="1" customWidth="1"/>
    <col min="11" max="11" width="21.140625" style="1" customWidth="1"/>
    <col min="13" max="16384" width="11.42578125" style="1"/>
  </cols>
  <sheetData>
    <row r="1" spans="1:13">
      <c r="A1" s="6"/>
      <c r="B1" s="6"/>
      <c r="C1" s="6"/>
      <c r="D1" s="6"/>
      <c r="E1" s="6"/>
      <c r="F1" s="6"/>
      <c r="G1" s="7"/>
      <c r="H1" s="6"/>
      <c r="I1" s="6"/>
    </row>
    <row r="2" spans="1:13" ht="18">
      <c r="A2" s="12" t="str">
        <f>+'Resumen cómputo'!B5</f>
        <v>A</v>
      </c>
      <c r="B2" s="176" t="str">
        <f>+'Resumen cómputo'!D5</f>
        <v>Elementos estructurales</v>
      </c>
      <c r="C2" s="176"/>
      <c r="D2" s="176"/>
      <c r="E2" s="176"/>
      <c r="F2" s="176"/>
      <c r="G2" s="176"/>
      <c r="H2" s="23"/>
      <c r="I2" s="23"/>
      <c r="J2" s="23"/>
    </row>
    <row r="3" spans="1:13">
      <c r="A3" s="6"/>
      <c r="B3" s="6"/>
      <c r="C3" s="6"/>
      <c r="D3" s="6"/>
      <c r="E3" s="6"/>
      <c r="F3" s="6"/>
      <c r="G3" s="7"/>
      <c r="H3" s="6"/>
      <c r="I3" s="6"/>
      <c r="J3" s="6"/>
    </row>
    <row r="4" spans="1:13" ht="15.75">
      <c r="A4" s="6"/>
      <c r="B4" s="16">
        <v>6</v>
      </c>
      <c r="C4" s="16" t="str">
        <f>+VLOOKUP(B4,'Resumen cómputo'!$C$6:$F$18,2)</f>
        <v>Acero ADN 420 colocado</v>
      </c>
      <c r="D4" s="5"/>
      <c r="E4" s="5"/>
      <c r="F4" s="5"/>
      <c r="G4" s="5"/>
      <c r="H4" s="5"/>
      <c r="I4" s="5"/>
      <c r="J4" s="5"/>
      <c r="M4" s="2"/>
    </row>
    <row r="5" spans="1:13" ht="16.5" thickBot="1">
      <c r="A5" s="6"/>
      <c r="B5" s="16" t="s">
        <v>31</v>
      </c>
      <c r="C5" s="16" t="str">
        <f>+VLOOKUP(B5,'Resumen cómputo'!$C$6:$F$18,2)</f>
        <v>Barras de Ø6 mm</v>
      </c>
      <c r="D5" s="5"/>
      <c r="E5" s="5"/>
      <c r="F5" s="5"/>
      <c r="G5" s="5"/>
      <c r="H5" s="5"/>
      <c r="I5" s="5"/>
      <c r="J5" s="5"/>
      <c r="M5" s="2"/>
    </row>
    <row r="6" spans="1:13" ht="47.25">
      <c r="A6" s="6"/>
      <c r="B6" s="6"/>
      <c r="C6" s="158" t="s">
        <v>70</v>
      </c>
      <c r="D6" s="159"/>
      <c r="E6" s="21" t="s">
        <v>71</v>
      </c>
      <c r="F6" s="40" t="s">
        <v>73</v>
      </c>
      <c r="G6" s="41" t="s">
        <v>68</v>
      </c>
      <c r="H6" s="42" t="s">
        <v>81</v>
      </c>
      <c r="I6" s="5"/>
      <c r="J6" s="5"/>
    </row>
    <row r="7" spans="1:13" ht="18.75" customHeight="1" thickBot="1">
      <c r="A7" s="6"/>
      <c r="B7" s="6"/>
      <c r="C7" s="179"/>
      <c r="D7" s="180"/>
      <c r="E7" s="88" t="s">
        <v>72</v>
      </c>
      <c r="F7" s="48" t="s">
        <v>28</v>
      </c>
      <c r="G7" s="46" t="s">
        <v>69</v>
      </c>
      <c r="H7" s="47" t="s">
        <v>82</v>
      </c>
      <c r="I7" s="5"/>
      <c r="J7" s="5"/>
    </row>
    <row r="8" spans="1:13" ht="21.75" customHeight="1" thickBot="1">
      <c r="A8" s="6"/>
      <c r="B8" s="6"/>
      <c r="C8" s="181" t="s">
        <v>34</v>
      </c>
      <c r="D8" s="182"/>
      <c r="E8" s="91">
        <v>6</v>
      </c>
      <c r="F8" s="43">
        <v>112.04839448556324</v>
      </c>
      <c r="G8" s="44">
        <v>0.222</v>
      </c>
      <c r="H8" s="89">
        <f>+G8*F8*E8</f>
        <v>149.24846145477022</v>
      </c>
      <c r="I8" s="5"/>
      <c r="J8" s="5"/>
    </row>
    <row r="9" spans="1:13" s="15" customFormat="1" ht="20.100000000000001" customHeight="1" thickBot="1">
      <c r="A9" s="8"/>
      <c r="B9" s="8"/>
      <c r="C9" s="74"/>
      <c r="D9" s="74"/>
      <c r="E9" s="74"/>
      <c r="F9" s="74"/>
      <c r="G9" s="74"/>
      <c r="H9" s="49">
        <f>SUM(H8:H8)</f>
        <v>149.24846145477022</v>
      </c>
      <c r="I9" s="5"/>
      <c r="J9" s="5"/>
      <c r="L9" s="17"/>
    </row>
    <row r="10" spans="1:13" s="15" customFormat="1" ht="20.100000000000001" customHeight="1" thickBot="1">
      <c r="A10" s="6"/>
      <c r="B10" s="16" t="s">
        <v>32</v>
      </c>
      <c r="C10" s="16" t="str">
        <f>+VLOOKUP(B10,'Resumen cómputo'!$C$6:$F$18,2)</f>
        <v>Barras de Ø12 mm</v>
      </c>
      <c r="D10" s="5"/>
      <c r="E10" s="5"/>
      <c r="F10" s="5"/>
      <c r="G10" s="5"/>
      <c r="H10" s="5"/>
      <c r="I10" s="5"/>
      <c r="J10" s="5"/>
      <c r="L10" s="17"/>
    </row>
    <row r="11" spans="1:13" ht="47.25">
      <c r="A11" s="6"/>
      <c r="B11" s="6"/>
      <c r="C11" s="158" t="s">
        <v>70</v>
      </c>
      <c r="D11" s="159"/>
      <c r="E11" s="21" t="s">
        <v>71</v>
      </c>
      <c r="F11" s="40" t="s">
        <v>73</v>
      </c>
      <c r="G11" s="41" t="s">
        <v>68</v>
      </c>
      <c r="H11" s="42" t="s">
        <v>81</v>
      </c>
      <c r="I11" s="5"/>
      <c r="J11" s="5"/>
    </row>
    <row r="12" spans="1:13" ht="18.75" customHeight="1" thickBot="1">
      <c r="A12" s="6"/>
      <c r="B12" s="6"/>
      <c r="C12" s="179"/>
      <c r="D12" s="180"/>
      <c r="E12" s="88" t="s">
        <v>72</v>
      </c>
      <c r="F12" s="48" t="s">
        <v>28</v>
      </c>
      <c r="G12" s="46" t="s">
        <v>69</v>
      </c>
      <c r="H12" s="47" t="s">
        <v>82</v>
      </c>
      <c r="I12" s="5"/>
      <c r="J12" s="5"/>
    </row>
    <row r="13" spans="1:13" ht="21.75" customHeight="1" thickBot="1">
      <c r="A13" s="6"/>
      <c r="B13" s="6"/>
      <c r="C13" s="181" t="s">
        <v>35</v>
      </c>
      <c r="D13" s="182"/>
      <c r="E13" s="91">
        <v>6</v>
      </c>
      <c r="F13" s="43">
        <v>98.030000000000015</v>
      </c>
      <c r="G13" s="44">
        <v>0.88800000000000001</v>
      </c>
      <c r="H13" s="89">
        <f>+G13*F13*E13</f>
        <v>522.30384000000004</v>
      </c>
      <c r="I13" s="5"/>
      <c r="J13" s="5"/>
    </row>
    <row r="14" spans="1:13" s="15" customFormat="1" ht="20.100000000000001" customHeight="1" thickBot="1">
      <c r="A14" s="8"/>
      <c r="B14" s="8"/>
      <c r="C14" s="74"/>
      <c r="D14" s="74"/>
      <c r="E14" s="74"/>
      <c r="F14" s="74"/>
      <c r="G14" s="74"/>
      <c r="H14" s="49">
        <f>SUM(H13:H13)</f>
        <v>522.30384000000004</v>
      </c>
      <c r="I14" s="5"/>
      <c r="J14" s="5"/>
      <c r="L14" s="17"/>
    </row>
    <row r="15" spans="1:13" s="15" customFormat="1" ht="19.5" customHeight="1" thickBot="1">
      <c r="A15" s="6"/>
      <c r="B15" s="16" t="s">
        <v>63</v>
      </c>
      <c r="C15" s="16" t="str">
        <f>+VLOOKUP(B15,'Resumen cómputo'!$C$6:$F$18,2)</f>
        <v>Barras de Ø16 mm</v>
      </c>
      <c r="D15" s="5"/>
      <c r="E15" s="5"/>
      <c r="F15" s="5"/>
      <c r="G15" s="5"/>
      <c r="H15" s="5"/>
      <c r="I15" s="5"/>
      <c r="J15" s="5"/>
      <c r="L15" s="17"/>
    </row>
    <row r="16" spans="1:13" ht="47.25">
      <c r="A16" s="6"/>
      <c r="B16" s="6"/>
      <c r="C16" s="158" t="s">
        <v>70</v>
      </c>
      <c r="D16" s="159"/>
      <c r="E16" s="21" t="s">
        <v>71</v>
      </c>
      <c r="F16" s="40" t="s">
        <v>73</v>
      </c>
      <c r="G16" s="41" t="s">
        <v>68</v>
      </c>
      <c r="H16" s="42" t="s">
        <v>81</v>
      </c>
      <c r="I16" s="5"/>
      <c r="J16" s="5"/>
    </row>
    <row r="17" spans="1:15" ht="18.75" customHeight="1" thickBot="1">
      <c r="A17" s="6"/>
      <c r="B17" s="6"/>
      <c r="C17" s="179"/>
      <c r="D17" s="180"/>
      <c r="E17" s="88" t="s">
        <v>72</v>
      </c>
      <c r="F17" s="48" t="s">
        <v>28</v>
      </c>
      <c r="G17" s="46" t="s">
        <v>69</v>
      </c>
      <c r="H17" s="47" t="s">
        <v>82</v>
      </c>
      <c r="I17" s="5"/>
      <c r="J17" s="5"/>
    </row>
    <row r="18" spans="1:15" ht="21.75" customHeight="1" thickBot="1">
      <c r="A18" s="6"/>
      <c r="B18" s="6"/>
      <c r="C18" s="181" t="s">
        <v>67</v>
      </c>
      <c r="D18" s="182"/>
      <c r="E18" s="91">
        <v>6</v>
      </c>
      <c r="F18" s="43">
        <v>8.68</v>
      </c>
      <c r="G18" s="44">
        <v>1.58</v>
      </c>
      <c r="H18" s="89">
        <f>+G18*F18*E18</f>
        <v>82.2864</v>
      </c>
      <c r="I18" s="5"/>
      <c r="J18" s="5"/>
    </row>
    <row r="19" spans="1:15" s="15" customFormat="1" ht="20.100000000000001" customHeight="1" thickBot="1">
      <c r="A19" s="8"/>
      <c r="B19" s="8"/>
      <c r="C19" s="74"/>
      <c r="D19" s="74"/>
      <c r="E19" s="74"/>
      <c r="F19" s="74"/>
      <c r="G19" s="74"/>
      <c r="H19" s="49">
        <f>SUM(H18:H18)</f>
        <v>82.2864</v>
      </c>
      <c r="I19" s="5"/>
      <c r="J19" s="5"/>
      <c r="L19" s="17"/>
    </row>
    <row r="20" spans="1:15" s="15" customFormat="1">
      <c r="A20" s="8"/>
      <c r="B20" s="6"/>
      <c r="C20" s="6"/>
      <c r="D20" s="6"/>
      <c r="E20" s="6"/>
      <c r="F20" s="6"/>
      <c r="G20" s="6"/>
      <c r="H20" s="6"/>
      <c r="I20" s="8"/>
      <c r="O20" s="17"/>
    </row>
    <row r="21" spans="1:15" s="15" customFormat="1">
      <c r="A21" s="8"/>
      <c r="B21" s="6"/>
      <c r="C21" s="6"/>
      <c r="D21" s="6"/>
      <c r="E21" s="6"/>
      <c r="F21" s="6"/>
      <c r="G21" s="6"/>
      <c r="H21" s="90">
        <f>+SUM(H19,H14,H9)</f>
        <v>753.83870145477022</v>
      </c>
      <c r="I21" s="8"/>
      <c r="O21" s="17"/>
    </row>
    <row r="22" spans="1:15" s="15" customFormat="1">
      <c r="A22" s="8"/>
      <c r="B22" s="6"/>
      <c r="C22" s="6"/>
      <c r="D22" s="6"/>
      <c r="E22" s="6"/>
      <c r="F22" s="6"/>
      <c r="G22" s="6"/>
      <c r="H22" s="6"/>
      <c r="I22" s="8"/>
      <c r="L22" s="17"/>
    </row>
    <row r="23" spans="1:15" s="15" customFormat="1">
      <c r="A23" s="8"/>
      <c r="B23" s="6"/>
      <c r="C23" s="6"/>
      <c r="D23" s="6"/>
      <c r="E23" s="6"/>
      <c r="F23" s="6"/>
      <c r="G23" s="6"/>
      <c r="H23" s="6"/>
      <c r="I23" s="8"/>
      <c r="L23" s="17"/>
    </row>
    <row r="24" spans="1:15">
      <c r="A24" s="6"/>
      <c r="B24" s="6"/>
      <c r="C24" s="6"/>
      <c r="D24" s="6"/>
      <c r="E24" s="6"/>
      <c r="F24" s="6"/>
      <c r="G24" s="6"/>
      <c r="H24" s="6"/>
      <c r="I24" s="6"/>
    </row>
    <row r="25" spans="1:15">
      <c r="A25" s="6"/>
      <c r="B25" s="6"/>
      <c r="C25" s="6"/>
      <c r="D25" s="6"/>
      <c r="E25" s="6"/>
      <c r="F25" s="6"/>
      <c r="G25" s="6"/>
      <c r="H25" s="6"/>
      <c r="I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</row>
    <row r="30" spans="1:15">
      <c r="A30" s="6"/>
      <c r="B30" s="6"/>
      <c r="C30" s="6"/>
      <c r="D30" s="6"/>
      <c r="E30" s="6"/>
      <c r="F30" s="6"/>
      <c r="G30" s="6"/>
      <c r="H30" s="6"/>
      <c r="I30" s="6"/>
    </row>
    <row r="31" spans="1:15">
      <c r="A31" s="6"/>
      <c r="B31" s="6"/>
      <c r="C31" s="6"/>
      <c r="D31" s="6"/>
      <c r="E31" s="6"/>
      <c r="F31" s="6"/>
      <c r="G31" s="6"/>
      <c r="H31" s="6"/>
      <c r="I31" s="6"/>
    </row>
    <row r="32" spans="1:15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9"/>
      <c r="D33" s="9"/>
      <c r="E33" s="9"/>
      <c r="F33" s="20"/>
      <c r="G33" s="10"/>
      <c r="H33" s="6"/>
      <c r="I33" s="6"/>
    </row>
    <row r="34" spans="1:9">
      <c r="A34" s="6"/>
      <c r="B34" s="6"/>
      <c r="F34" s="6"/>
      <c r="G34" s="7"/>
      <c r="H34" s="6"/>
      <c r="I34" s="6"/>
    </row>
    <row r="35" spans="1:9">
      <c r="C35" s="13"/>
      <c r="D35" s="13"/>
      <c r="E35" s="13"/>
      <c r="H35" s="6"/>
      <c r="I35" s="6"/>
    </row>
  </sheetData>
  <mergeCells count="7">
    <mergeCell ref="C16:D17"/>
    <mergeCell ref="C18:D18"/>
    <mergeCell ref="B2:G2"/>
    <mergeCell ref="C6:D7"/>
    <mergeCell ref="C8:D8"/>
    <mergeCell ref="C11:D12"/>
    <mergeCell ref="C13:D13"/>
  </mergeCells>
  <pageMargins left="0.78740157480314965" right="0.59055118110236227" top="1.3779527559055118" bottom="0.59055118110236227" header="0.19685039370078741" footer="0.31496062992125984"/>
  <pageSetup paperSize="9" fitToHeight="3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abSelected="1" view="pageBreakPreview" zoomScale="90" zoomScaleNormal="100" zoomScaleSheetLayoutView="90" workbookViewId="0">
      <selection activeCell="G27" sqref="G27"/>
    </sheetView>
  </sheetViews>
  <sheetFormatPr baseColWidth="10" defaultRowHeight="15"/>
  <cols>
    <col min="1" max="1" width="3.5703125" style="1" bestFit="1" customWidth="1"/>
    <col min="2" max="2" width="3.28515625" style="1" customWidth="1"/>
    <col min="3" max="3" width="30.140625" style="1" bestFit="1" customWidth="1"/>
    <col min="4" max="4" width="11" style="1" customWidth="1"/>
    <col min="5" max="5" width="8" customWidth="1"/>
    <col min="6" max="6" width="7.5703125" customWidth="1"/>
    <col min="7" max="7" width="11" style="1" customWidth="1"/>
    <col min="8" max="8" width="13" style="1" customWidth="1"/>
    <col min="9" max="9" width="11.85546875" style="1" customWidth="1"/>
    <col min="10" max="10" width="6" style="1" customWidth="1"/>
    <col min="11" max="11" width="11.42578125" style="1"/>
    <col min="13" max="16384" width="11.42578125" style="1"/>
  </cols>
  <sheetData>
    <row r="1" spans="1:13">
      <c r="A1" s="6"/>
      <c r="B1" s="6"/>
      <c r="C1" s="6"/>
      <c r="D1" s="6"/>
      <c r="E1" s="7"/>
      <c r="F1" s="7"/>
      <c r="G1" s="6"/>
      <c r="H1" s="6"/>
      <c r="I1" s="6"/>
      <c r="J1" s="6"/>
    </row>
    <row r="2" spans="1:13" ht="18">
      <c r="A2" s="12" t="str">
        <f>+'Resumen cómputo'!B5</f>
        <v>A</v>
      </c>
      <c r="B2" s="176" t="str">
        <f>'Resumen cómputo'!D5</f>
        <v>Elementos estructurales</v>
      </c>
      <c r="C2" s="176"/>
      <c r="D2" s="176"/>
      <c r="E2" s="176"/>
      <c r="F2" s="176"/>
      <c r="G2" s="176"/>
      <c r="H2" s="176"/>
      <c r="I2" s="176"/>
      <c r="J2" s="176"/>
    </row>
    <row r="3" spans="1:13" ht="10.5" customHeight="1">
      <c r="A3" s="6"/>
      <c r="B3" s="6"/>
      <c r="C3" s="6"/>
      <c r="D3" s="6"/>
      <c r="E3" s="7"/>
      <c r="F3" s="7"/>
      <c r="G3" s="6"/>
      <c r="H3" s="6"/>
      <c r="I3" s="6"/>
      <c r="J3" s="6"/>
    </row>
    <row r="4" spans="1:13" ht="15.75">
      <c r="A4" s="6"/>
      <c r="B4" s="16"/>
      <c r="C4" s="16"/>
      <c r="D4" s="5"/>
      <c r="E4" s="5"/>
      <c r="F4" s="5"/>
      <c r="G4" s="5"/>
      <c r="H4" s="5"/>
      <c r="I4" s="5"/>
      <c r="J4" s="5"/>
      <c r="M4" s="2"/>
    </row>
    <row r="5" spans="1:13" ht="18.75" customHeight="1" thickBot="1">
      <c r="A5" s="6"/>
      <c r="B5" s="6"/>
      <c r="C5" s="185" t="s">
        <v>80</v>
      </c>
      <c r="D5" s="186"/>
      <c r="E5" s="186"/>
      <c r="F5" s="186"/>
      <c r="G5" s="186"/>
      <c r="H5" s="186"/>
      <c r="I5" s="187"/>
      <c r="J5" s="6"/>
    </row>
    <row r="6" spans="1:13" ht="48" thickBot="1">
      <c r="A6" s="6"/>
      <c r="B6" s="6"/>
      <c r="C6" s="76" t="s">
        <v>30</v>
      </c>
      <c r="D6" s="41" t="s">
        <v>23</v>
      </c>
      <c r="E6" s="41" t="s">
        <v>22</v>
      </c>
      <c r="F6" s="41" t="s">
        <v>21</v>
      </c>
      <c r="G6" s="41" t="s">
        <v>15</v>
      </c>
      <c r="H6" s="41" t="s">
        <v>24</v>
      </c>
      <c r="I6" s="42" t="s">
        <v>25</v>
      </c>
      <c r="J6" s="6"/>
    </row>
    <row r="7" spans="1:13" ht="20.100000000000001" customHeight="1">
      <c r="A7" s="6"/>
      <c r="B7" s="6"/>
      <c r="C7" s="124" t="s">
        <v>75</v>
      </c>
      <c r="D7" s="125">
        <v>6</v>
      </c>
      <c r="E7" s="183">
        <v>0.3</v>
      </c>
      <c r="F7" s="183"/>
      <c r="G7" s="103">
        <f>8-0.55</f>
        <v>7.45</v>
      </c>
      <c r="H7" s="103">
        <f>G7*(PI()*E7^2/4)</f>
        <v>0.52660946855798907</v>
      </c>
      <c r="I7" s="126">
        <f>H7*D7</f>
        <v>3.1596568113479346</v>
      </c>
      <c r="J7" s="6"/>
    </row>
    <row r="8" spans="1:13">
      <c r="A8" s="6"/>
      <c r="B8" s="6"/>
      <c r="C8" s="63" t="s">
        <v>76</v>
      </c>
      <c r="D8" s="123">
        <v>6</v>
      </c>
      <c r="E8" s="184">
        <v>0.3</v>
      </c>
      <c r="F8" s="184"/>
      <c r="G8" s="38">
        <f>7-0.55</f>
        <v>6.45</v>
      </c>
      <c r="H8" s="38">
        <f>G8*(PI()*E8^2/4)</f>
        <v>0.45592363385221873</v>
      </c>
      <c r="I8" s="32">
        <f>H8*D8</f>
        <v>2.7355418031133123</v>
      </c>
      <c r="J8" s="6"/>
    </row>
    <row r="9" spans="1:13" ht="20.100000000000001" customHeight="1">
      <c r="A9" s="6"/>
      <c r="B9" s="6"/>
      <c r="C9" s="63" t="s">
        <v>59</v>
      </c>
      <c r="D9" s="25">
        <v>6</v>
      </c>
      <c r="E9" s="38">
        <v>0.5</v>
      </c>
      <c r="F9" s="26">
        <v>0.5</v>
      </c>
      <c r="G9" s="38">
        <v>1.8</v>
      </c>
      <c r="H9" s="38">
        <f>G9*F9*E9</f>
        <v>0.45</v>
      </c>
      <c r="I9" s="32">
        <f>H9*D9</f>
        <v>2.7</v>
      </c>
      <c r="J9" s="6"/>
    </row>
    <row r="10" spans="1:13" s="19" customFormat="1" ht="20.100000000000001" customHeight="1" thickBot="1">
      <c r="A10" s="24"/>
      <c r="B10" s="24"/>
      <c r="C10" s="64" t="s">
        <v>11</v>
      </c>
      <c r="D10" s="28">
        <v>6</v>
      </c>
      <c r="E10" s="65">
        <v>0.13</v>
      </c>
      <c r="F10" s="29">
        <v>0.5</v>
      </c>
      <c r="G10" s="65">
        <v>0.6</v>
      </c>
      <c r="H10" s="65">
        <f>G10*F10*E10</f>
        <v>3.9E-2</v>
      </c>
      <c r="I10" s="34">
        <f>H10*D10</f>
        <v>0.23399999999999999</v>
      </c>
      <c r="J10" s="24"/>
      <c r="L10" s="18"/>
    </row>
    <row r="11" spans="1:13" ht="15.75" thickBot="1">
      <c r="A11" s="6"/>
      <c r="B11" s="6"/>
      <c r="C11" s="6"/>
      <c r="D11" s="6"/>
      <c r="E11" s="7"/>
      <c r="F11" s="7"/>
      <c r="G11" s="6"/>
      <c r="H11" s="121" t="s">
        <v>56</v>
      </c>
      <c r="I11" s="122">
        <f>SUM(I7:I10)</f>
        <v>8.8291986144612462</v>
      </c>
      <c r="J11" s="6"/>
    </row>
    <row r="12" spans="1:13">
      <c r="A12" s="6"/>
      <c r="B12" s="6"/>
      <c r="C12" s="6"/>
      <c r="D12" s="6"/>
      <c r="E12" s="7"/>
      <c r="F12" s="7"/>
      <c r="G12" s="6"/>
      <c r="H12" s="6"/>
      <c r="I12" s="6"/>
      <c r="J12" s="6"/>
    </row>
  </sheetData>
  <mergeCells count="4">
    <mergeCell ref="B2:J2"/>
    <mergeCell ref="E7:F7"/>
    <mergeCell ref="E8:F8"/>
    <mergeCell ref="C5:I5"/>
  </mergeCells>
  <pageMargins left="0.78740157480314965" right="0.59055118110236227" top="0.98425196850393704" bottom="0.59055118110236227" header="0.19685039370078741" footer="0.31496062992125984"/>
  <pageSetup paperSize="9" scale="83" fitToHeight="3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Resumen cómputo</vt:lpstr>
      <vt:lpstr>Detalle cómputo</vt:lpstr>
      <vt:lpstr>A1</vt:lpstr>
      <vt:lpstr>A2</vt:lpstr>
      <vt:lpstr>A3</vt:lpstr>
      <vt:lpstr>A4</vt:lpstr>
      <vt:lpstr>A5</vt:lpstr>
      <vt:lpstr>A6</vt:lpstr>
      <vt:lpstr>Volumenes H°</vt:lpstr>
      <vt:lpstr>'A1'!Área_de_impresión</vt:lpstr>
      <vt:lpstr>'A2'!Área_de_impresión</vt:lpstr>
      <vt:lpstr>'A3'!Área_de_impresión</vt:lpstr>
      <vt:lpstr>'A4'!Área_de_impresión</vt:lpstr>
      <vt:lpstr>'A5'!Área_de_impresión</vt:lpstr>
      <vt:lpstr>'A6'!Área_de_impresión</vt:lpstr>
      <vt:lpstr>'Detalle cómputo'!Área_de_impresión</vt:lpstr>
      <vt:lpstr>'Resumen cómputo'!Área_de_impresión</vt:lpstr>
      <vt:lpstr>'Volumenes H°'!Área_de_impresión</vt:lpstr>
      <vt:lpstr>'Detalle cómputo'!Títulos_a_imprimir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2025-07-08T17:44:27Z</cp:lastPrinted>
  <dcterms:created xsi:type="dcterms:W3CDTF">2023-12-07T12:37:16Z</dcterms:created>
  <dcterms:modified xsi:type="dcterms:W3CDTF">2025-07-21T12:41:11Z</dcterms:modified>
</cp:coreProperties>
</file>